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0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<sst xmlns="http://schemas.openxmlformats.org/spreadsheetml/2006/main" count="176" uniqueCount="73">
  <si>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</si>
  <si>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</si>
  <si>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</si>
  <si>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</si>
  <si>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</si>
  <si>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</si>
  <si>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</si>
  <si>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</si>
  <si>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</si>
  <si>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</si>
  <si>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</si>
  <si>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</si>
  <si>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</si>
  <si>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</si>
  <si>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</si>
  <si>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</si>
  <si>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</si>
  <si>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</si>
  <si>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</si>
  <si>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</si>
  <si>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</si>
  <si>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</si>
  <si>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</si>
  <si>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</si>
  <si>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</si>
  <si>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</si>
  <si>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</si>
  <si>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</si>
  <si>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</si>
  <si>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</si>
  <si>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</si>
  <si>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</si>
  <si>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</si>
  <si>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</si>
  <si>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</si>
  <si>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</si>
  <si>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</si>
  <si>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</si>
  <si>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</si>
  <si>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</si>
  <si>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</si>
  <si>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</si>
  <si>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</si>
  <si>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</si>
  <si>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</si>
  <si>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KHAKIMOVA Elena</t>
  </si>
  <si>
    <t>1988 msic</t>
  </si>
  <si>
    <t>RUS</t>
  </si>
  <si>
    <t>TSIMASHENKA Svitlana</t>
  </si>
  <si>
    <t>1984 msic</t>
  </si>
  <si>
    <t>BLR</t>
  </si>
  <si>
    <t>EZHOVA Ksenia</t>
  </si>
  <si>
    <t>1986 ms</t>
  </si>
  <si>
    <t>SUBBOTINA Anna</t>
  </si>
  <si>
    <t>1982 msic</t>
  </si>
  <si>
    <t>KALIBEK KYZY Dinara</t>
  </si>
  <si>
    <t>1993 ms</t>
  </si>
  <si>
    <t>KGZ</t>
  </si>
  <si>
    <t>ASLANOVA Elpida</t>
  </si>
  <si>
    <t>1991 ms</t>
  </si>
  <si>
    <t>MAISEYENKA Yelizaveta</t>
  </si>
  <si>
    <t>1990 ms</t>
  </si>
  <si>
    <t>MIKHAYLENKO Kristina</t>
  </si>
  <si>
    <t>UKR</t>
  </si>
  <si>
    <t>Weight category 80W  кg.</t>
  </si>
  <si>
    <t>\</t>
  </si>
  <si>
    <t>4:0</t>
  </si>
  <si>
    <t>3</t>
  </si>
  <si>
    <t>3:0</t>
  </si>
  <si>
    <t>4</t>
  </si>
  <si>
    <t>5-8</t>
  </si>
  <si>
    <t>2</t>
  </si>
  <si>
    <t>PLATONOV Andrey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</si>
</sst>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5" fillId="0" borderId="0" xfId="0" applyFont="1" applyFill="1" applyAlignment="1">
      <alignment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8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0" fillId="0" borderId="0" xfId="15" applyFont="1" applyBorder="1" applyAlignment="1">
      <alignment/>
    </xf>
    <xf numFmtId="0" fontId="31" fillId="4" borderId="19" xfId="0" applyFont="1" applyFill="1" applyBorder="1" applyAlignment="1">
      <alignment horizontal="center" vertical="center"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8" fillId="5" borderId="21" xfId="15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4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5" borderId="30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31" fillId="4" borderId="26" xfId="0" applyFont="1" applyFill="1" applyBorder="1" applyAlignment="1">
      <alignment horizontal="center" vertical="center"/>
    </xf>
    <xf numFmtId="0" fontId="30" fillId="7" borderId="0" xfId="15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78" fontId="12" fillId="7" borderId="40" xfId="16" applyFont="1" applyFill="1" applyBorder="1" applyAlignment="1">
      <alignment horizontal="center" vertical="center" wrapText="1"/>
    </xf>
    <xf numFmtId="178" fontId="12" fillId="7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40" xfId="15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13" fillId="0" borderId="56" xfId="15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54" xfId="15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3" fillId="0" borderId="30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21" xfId="15" applyNumberFormat="1" applyFont="1" applyFill="1" applyBorder="1" applyAlignment="1">
      <alignment horizontal="center" vertical="center" wrapText="1"/>
    </xf>
    <xf numFmtId="0" fontId="3" fillId="8" borderId="30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1" xfId="15" applyNumberFormat="1" applyFont="1" applyFill="1" applyBorder="1" applyAlignment="1">
      <alignment horizontal="center" vertical="center" wrapText="1"/>
    </xf>
    <xf numFmtId="0" fontId="4" fillId="0" borderId="30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1" xfId="15" applyNumberFormat="1" applyFont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 wrapText="1"/>
    </xf>
    <xf numFmtId="49" fontId="15" fillId="0" borderId="53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 wrapText="1"/>
    </xf>
    <xf numFmtId="0" fontId="38" fillId="7" borderId="31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7" borderId="53" xfId="0" applyFont="1" applyFill="1" applyBorder="1" applyAlignment="1">
      <alignment horizontal="center" vertical="center" wrapText="1"/>
    </xf>
    <xf numFmtId="0" fontId="38" fillId="7" borderId="39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7" fillId="4" borderId="38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40.5" customHeight="1" thickBot="1">
      <c r="A1" s="148" t="str">
        <f>'[1]реквизиты'!$A$2</f>
        <v>World Cup stage “Memorial A. Kharlampiev” (M&amp;W, M combat sambo)</v>
      </c>
      <c r="B1" s="149"/>
      <c r="C1" s="149"/>
      <c r="D1" s="149"/>
      <c r="E1" s="149"/>
      <c r="F1" s="149"/>
      <c r="G1" s="149"/>
      <c r="H1" s="108"/>
    </row>
    <row r="2" spans="1:8" ht="12.75">
      <c r="A2" s="105" t="str">
        <f>'[1]реквизиты'!$A$3</f>
        <v>March  24 -27.2012       Moscow (Russia)     </v>
      </c>
      <c r="B2" s="105"/>
      <c r="C2" s="105"/>
      <c r="D2" s="105"/>
      <c r="E2" s="105"/>
      <c r="F2" s="105"/>
      <c r="G2" s="105"/>
      <c r="H2" s="105"/>
    </row>
    <row r="3" spans="1:8" ht="18">
      <c r="A3" s="106" t="s">
        <v>35</v>
      </c>
      <c r="B3" s="106"/>
      <c r="C3" s="106"/>
      <c r="D3" s="106"/>
      <c r="E3" s="106"/>
      <c r="F3" s="106"/>
      <c r="G3" s="106"/>
      <c r="H3" s="106"/>
    </row>
    <row r="4" spans="1:8" ht="45" customHeight="1">
      <c r="A4" s="151" t="str">
        <f>'пр.взв.'!A4</f>
        <v>Weight category 80W  кg.</v>
      </c>
      <c r="B4" s="151"/>
      <c r="C4" s="151"/>
      <c r="D4" s="151"/>
      <c r="E4" s="151"/>
      <c r="F4" s="151"/>
      <c r="G4" s="151"/>
      <c r="H4" s="151"/>
    </row>
    <row r="5" spans="1:8" ht="18.75" thickBot="1">
      <c r="A5" s="70"/>
      <c r="B5" s="70"/>
      <c r="C5" s="70"/>
      <c r="D5" s="70"/>
      <c r="E5" s="70"/>
      <c r="F5" s="70"/>
      <c r="G5" s="70"/>
      <c r="H5" s="70"/>
    </row>
    <row r="6" spans="1:10" ht="18" customHeight="1">
      <c r="A6" s="107" t="s">
        <v>30</v>
      </c>
      <c r="B6" s="145" t="str">
        <f>VLOOKUP(J6,'пр.взв.'!B7:F22,2,FALSE)</f>
        <v>SUBBOTINA Anna</v>
      </c>
      <c r="C6" s="145"/>
      <c r="D6" s="145"/>
      <c r="E6" s="145"/>
      <c r="F6" s="145"/>
      <c r="G6" s="145"/>
      <c r="H6" s="131" t="str">
        <f>VLOOKUP(J6,'пр.взв.'!B7:F22,3,FALSE)</f>
        <v>1982 msic</v>
      </c>
      <c r="I6" s="70"/>
      <c r="J6" s="71">
        <f>'пр.хода'!K14</f>
        <v>4</v>
      </c>
    </row>
    <row r="7" spans="1:10" ht="18" customHeight="1">
      <c r="A7" s="104"/>
      <c r="B7" s="146"/>
      <c r="C7" s="146"/>
      <c r="D7" s="146"/>
      <c r="E7" s="146"/>
      <c r="F7" s="146"/>
      <c r="G7" s="146"/>
      <c r="H7" s="147"/>
      <c r="I7" s="70"/>
      <c r="J7" s="71"/>
    </row>
    <row r="8" spans="1:10" ht="18" customHeight="1">
      <c r="A8" s="104"/>
      <c r="B8" s="138" t="str">
        <f>VLOOKUP(J6,'пр.взв.'!B7:F22,4,FALSE)</f>
        <v>RUS</v>
      </c>
      <c r="C8" s="138"/>
      <c r="D8" s="138"/>
      <c r="E8" s="138"/>
      <c r="F8" s="138"/>
      <c r="G8" s="138"/>
      <c r="H8" s="139"/>
      <c r="I8" s="70"/>
      <c r="J8" s="71"/>
    </row>
    <row r="9" spans="1:10" ht="18.75" customHeight="1" thickBot="1">
      <c r="A9" s="150"/>
      <c r="B9" s="140"/>
      <c r="C9" s="140"/>
      <c r="D9" s="140"/>
      <c r="E9" s="140"/>
      <c r="F9" s="140"/>
      <c r="G9" s="140"/>
      <c r="H9" s="141"/>
      <c r="I9" s="70"/>
      <c r="J9" s="71"/>
    </row>
    <row r="10" spans="1:10" ht="18.75" thickBot="1">
      <c r="A10" s="70"/>
      <c r="B10" s="70"/>
      <c r="C10" s="70"/>
      <c r="D10" s="70"/>
      <c r="E10" s="70"/>
      <c r="F10" s="70"/>
      <c r="G10" s="70"/>
      <c r="H10" s="70"/>
      <c r="I10" s="70"/>
      <c r="J10" s="71"/>
    </row>
    <row r="11" spans="1:10" ht="18" customHeight="1">
      <c r="A11" s="142" t="s">
        <v>31</v>
      </c>
      <c r="B11" s="145" t="str">
        <f>VLOOKUP(J11,'пр.взв.'!B2:F27,2,FALSE)</f>
        <v>KHAKIMOVA Elena</v>
      </c>
      <c r="C11" s="145"/>
      <c r="D11" s="145"/>
      <c r="E11" s="145"/>
      <c r="F11" s="145"/>
      <c r="G11" s="145"/>
      <c r="H11" s="131" t="str">
        <f>VLOOKUP(J11,'пр.взв.'!B2:F27,3,FALSE)</f>
        <v>1988 msic</v>
      </c>
      <c r="I11" s="70"/>
      <c r="J11" s="71">
        <v>1</v>
      </c>
    </row>
    <row r="12" spans="1:10" ht="18" customHeight="1">
      <c r="A12" s="143"/>
      <c r="B12" s="146" t="e">
        <f>VLOOKUP(J12,'пр.взв.'!B3:F28,2,FALSE)</f>
        <v>#N/A</v>
      </c>
      <c r="C12" s="146"/>
      <c r="D12" s="146"/>
      <c r="E12" s="146"/>
      <c r="F12" s="146"/>
      <c r="G12" s="146"/>
      <c r="H12" s="147"/>
      <c r="I12" s="70"/>
      <c r="J12" s="71"/>
    </row>
    <row r="13" spans="1:10" ht="18" customHeight="1">
      <c r="A13" s="143"/>
      <c r="B13" s="138" t="str">
        <f>VLOOKUP(J11,'пр.взв.'!B2:F27,4,FALSE)</f>
        <v>RUS</v>
      </c>
      <c r="C13" s="138"/>
      <c r="D13" s="138"/>
      <c r="E13" s="138"/>
      <c r="F13" s="138"/>
      <c r="G13" s="138"/>
      <c r="H13" s="139"/>
      <c r="I13" s="70"/>
      <c r="J13" s="71"/>
    </row>
    <row r="14" spans="1:10" ht="18.75" customHeight="1" thickBot="1">
      <c r="A14" s="144"/>
      <c r="B14" s="140" t="e">
        <f>VLOOKUP(J12,'пр.взв.'!B3:F28,4,FALSE)</f>
        <v>#N/A</v>
      </c>
      <c r="C14" s="140"/>
      <c r="D14" s="140"/>
      <c r="E14" s="140"/>
      <c r="F14" s="140"/>
      <c r="G14" s="140"/>
      <c r="H14" s="141"/>
      <c r="I14" s="70"/>
      <c r="J14" s="71"/>
    </row>
    <row r="15" spans="1:10" ht="18.75" thickBot="1">
      <c r="A15" s="70"/>
      <c r="B15" s="70"/>
      <c r="C15" s="70"/>
      <c r="D15" s="70"/>
      <c r="E15" s="70"/>
      <c r="F15" s="70"/>
      <c r="G15" s="70"/>
      <c r="H15" s="70"/>
      <c r="I15" s="70"/>
      <c r="J15" s="71"/>
    </row>
    <row r="16" spans="1:10" ht="18" customHeight="1">
      <c r="A16" s="135" t="s">
        <v>32</v>
      </c>
      <c r="B16" s="145" t="str">
        <f>VLOOKUP(J16,'пр.взв.'!B1:F32,2,FALSE)</f>
        <v>TSIMASHENKA Svitlana</v>
      </c>
      <c r="C16" s="145"/>
      <c r="D16" s="145"/>
      <c r="E16" s="145"/>
      <c r="F16" s="145"/>
      <c r="G16" s="145"/>
      <c r="H16" s="131" t="str">
        <f>VLOOKUP(J16,'пр.взв.'!B1:F32,3,FALSE)</f>
        <v>1984 msic</v>
      </c>
      <c r="I16" s="70"/>
      <c r="J16" s="71">
        <f>'пр.хода'!E29</f>
        <v>2</v>
      </c>
    </row>
    <row r="17" spans="1:10" ht="18" customHeight="1">
      <c r="A17" s="136"/>
      <c r="B17" s="146" t="e">
        <f>VLOOKUP(J17,'пр.взв.'!B2:F33,2,FALSE)</f>
        <v>#N/A</v>
      </c>
      <c r="C17" s="146"/>
      <c r="D17" s="146"/>
      <c r="E17" s="146"/>
      <c r="F17" s="146"/>
      <c r="G17" s="146"/>
      <c r="H17" s="147"/>
      <c r="I17" s="70"/>
      <c r="J17" s="71"/>
    </row>
    <row r="18" spans="1:10" ht="18" customHeight="1">
      <c r="A18" s="136"/>
      <c r="B18" s="138" t="str">
        <f>VLOOKUP(J16,'пр.взв.'!B1:F32,4,FALSE)</f>
        <v>BLR</v>
      </c>
      <c r="C18" s="138"/>
      <c r="D18" s="138"/>
      <c r="E18" s="138"/>
      <c r="F18" s="138"/>
      <c r="G18" s="138"/>
      <c r="H18" s="139"/>
      <c r="I18" s="70"/>
      <c r="J18" s="71"/>
    </row>
    <row r="19" spans="1:10" ht="18.75" customHeight="1" thickBot="1">
      <c r="A19" s="137"/>
      <c r="B19" s="140" t="e">
        <f>VLOOKUP(J17,'пр.взв.'!B2:F33,4,FALSE)</f>
        <v>#N/A</v>
      </c>
      <c r="C19" s="140"/>
      <c r="D19" s="140"/>
      <c r="E19" s="140"/>
      <c r="F19" s="140"/>
      <c r="G19" s="140"/>
      <c r="H19" s="141"/>
      <c r="I19" s="70"/>
      <c r="J19" s="71"/>
    </row>
    <row r="20" spans="1:10" ht="18.75" thickBot="1">
      <c r="A20" s="70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18" customHeight="1">
      <c r="A21" s="135" t="s">
        <v>32</v>
      </c>
      <c r="B21" s="145" t="str">
        <f>VLOOKUP(J21,'пр.взв.'!B2:F37,2,FALSE)</f>
        <v>EZHOVA Ksenia</v>
      </c>
      <c r="C21" s="145"/>
      <c r="D21" s="145"/>
      <c r="E21" s="145"/>
      <c r="F21" s="145"/>
      <c r="G21" s="145"/>
      <c r="H21" s="131" t="str">
        <f>VLOOKUP(J21,'пр.взв.'!B2:F37,3,FALSE)</f>
        <v>1986 ms</v>
      </c>
      <c r="I21" s="70"/>
      <c r="J21" s="71">
        <v>3</v>
      </c>
    </row>
    <row r="22" spans="1:10" ht="18" customHeight="1">
      <c r="A22" s="136"/>
      <c r="B22" s="146" t="e">
        <f>VLOOKUP(J22,'пр.взв.'!B3:F38,2,FALSE)</f>
        <v>#N/A</v>
      </c>
      <c r="C22" s="146"/>
      <c r="D22" s="146"/>
      <c r="E22" s="146"/>
      <c r="F22" s="146"/>
      <c r="G22" s="146"/>
      <c r="H22" s="147"/>
      <c r="I22" s="70"/>
      <c r="J22" s="71"/>
    </row>
    <row r="23" spans="1:9" ht="18" customHeight="1">
      <c r="A23" s="136"/>
      <c r="B23" s="138" t="str">
        <f>VLOOKUP(J21,'пр.взв.'!B2:F37,4,FALSE)</f>
        <v>RUS</v>
      </c>
      <c r="C23" s="138"/>
      <c r="D23" s="138"/>
      <c r="E23" s="138"/>
      <c r="F23" s="138"/>
      <c r="G23" s="138"/>
      <c r="H23" s="139"/>
      <c r="I23" s="70"/>
    </row>
    <row r="24" spans="1:9" ht="18.75" customHeight="1" thickBot="1">
      <c r="A24" s="137"/>
      <c r="B24" s="140" t="e">
        <f>VLOOKUP(J22,'пр.взв.'!B3:F38,4,FALSE)</f>
        <v>#N/A</v>
      </c>
      <c r="C24" s="140"/>
      <c r="D24" s="140"/>
      <c r="E24" s="140"/>
      <c r="F24" s="140"/>
      <c r="G24" s="140"/>
      <c r="H24" s="141"/>
      <c r="I24" s="70"/>
    </row>
    <row r="25" spans="1:8" ht="18">
      <c r="A25" s="70"/>
      <c r="B25" s="70"/>
      <c r="C25" s="70"/>
      <c r="D25" s="70"/>
      <c r="E25" s="70"/>
      <c r="F25" s="70"/>
      <c r="G25" s="70"/>
      <c r="H25" s="70"/>
    </row>
    <row r="26" spans="1:8" ht="18">
      <c r="A26" s="70" t="s">
        <v>36</v>
      </c>
      <c r="B26" s="70"/>
      <c r="C26" s="70"/>
      <c r="D26" s="70"/>
      <c r="E26" s="70"/>
      <c r="F26" s="70"/>
      <c r="G26" s="70"/>
      <c r="H26" s="70"/>
    </row>
    <row r="27" ht="13.5" thickBot="1"/>
    <row r="28" spans="1:8" ht="12.75">
      <c r="A28" s="129" t="s">
        <v>72</v>
      </c>
      <c r="B28" s="130"/>
      <c r="C28" s="130"/>
      <c r="D28" s="130"/>
      <c r="E28" s="130"/>
      <c r="F28" s="130"/>
      <c r="G28" s="130"/>
      <c r="H28" s="131"/>
    </row>
    <row r="29" spans="1:8" ht="13.5" thickBot="1">
      <c r="A29" s="132"/>
      <c r="B29" s="133"/>
      <c r="C29" s="133"/>
      <c r="D29" s="133"/>
      <c r="E29" s="133"/>
      <c r="F29" s="133"/>
      <c r="G29" s="133"/>
      <c r="H29" s="134"/>
    </row>
    <row r="32" spans="1:8" ht="18">
      <c r="A32" s="70" t="s">
        <v>37</v>
      </c>
      <c r="B32" s="70"/>
      <c r="C32" s="70"/>
      <c r="D32" s="70"/>
      <c r="E32" s="70"/>
      <c r="F32" s="70"/>
      <c r="G32" s="70"/>
      <c r="H32" s="70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0"/>
      <c r="B34" s="70"/>
      <c r="C34" s="70"/>
      <c r="D34" s="70"/>
      <c r="E34" s="70"/>
      <c r="F34" s="70"/>
      <c r="G34" s="70"/>
      <c r="H34" s="70"/>
    </row>
    <row r="35" spans="1:8" ht="18">
      <c r="A35" s="72"/>
      <c r="B35" s="72"/>
      <c r="C35" s="72"/>
      <c r="D35" s="72"/>
      <c r="E35" s="72"/>
      <c r="F35" s="72"/>
      <c r="G35" s="72"/>
      <c r="H35" s="72"/>
    </row>
    <row r="36" spans="1:8" ht="18">
      <c r="A36" s="73"/>
      <c r="B36" s="73"/>
      <c r="C36" s="73"/>
      <c r="D36" s="73"/>
      <c r="E36" s="73"/>
      <c r="F36" s="73"/>
      <c r="G36" s="73"/>
      <c r="H36" s="73"/>
    </row>
    <row r="37" spans="1:8" ht="18">
      <c r="A37" s="72"/>
      <c r="B37" s="72"/>
      <c r="C37" s="72"/>
      <c r="D37" s="72"/>
      <c r="E37" s="72"/>
      <c r="F37" s="72"/>
      <c r="G37" s="72"/>
      <c r="H37" s="72"/>
    </row>
    <row r="38" spans="1:8" ht="18">
      <c r="A38" s="74"/>
      <c r="B38" s="74"/>
      <c r="C38" s="74"/>
      <c r="D38" s="74"/>
      <c r="E38" s="74"/>
      <c r="F38" s="74"/>
      <c r="G38" s="74"/>
      <c r="H38" s="74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4"/>
      <c r="B40" s="74"/>
      <c r="C40" s="74"/>
      <c r="D40" s="74"/>
      <c r="E40" s="74"/>
      <c r="F40" s="74"/>
      <c r="G40" s="74"/>
      <c r="H40" s="74"/>
    </row>
  </sheetData>
  <mergeCells count="21">
    <mergeCell ref="A1:H1"/>
    <mergeCell ref="A2:H2"/>
    <mergeCell ref="A3:H3"/>
    <mergeCell ref="A6:A9"/>
    <mergeCell ref="A4:H4"/>
    <mergeCell ref="B6:G7"/>
    <mergeCell ref="H6:H7"/>
    <mergeCell ref="B8:H9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28:H29"/>
    <mergeCell ref="A21:A24"/>
    <mergeCell ref="A16:A19"/>
    <mergeCell ref="B23:H2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1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2:11" ht="53.25" customHeight="1">
      <c r="B2" s="85"/>
      <c r="C2" s="85"/>
      <c r="D2" s="152" t="str">
        <f>HYPERLINK('[1]реквизиты'!$A$2)</f>
        <v>World Cup stage “Memorial A. Kharlampiev” (M&amp;W, M combat sambo)</v>
      </c>
      <c r="E2" s="152"/>
      <c r="F2" s="152"/>
      <c r="G2" s="152"/>
      <c r="H2" s="152"/>
      <c r="I2" s="152"/>
      <c r="J2" s="152"/>
      <c r="K2" s="85"/>
    </row>
    <row r="3" spans="1:11" ht="18" customHeight="1">
      <c r="A3" s="156" t="str">
        <f>'пр.взв.'!A4</f>
        <v>Weight category 80W  кg.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27.75" customHeight="1" hidden="1" thickBot="1">
      <c r="A4" s="183" t="s">
        <v>44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21" customHeight="1" hidden="1" thickBot="1">
      <c r="A5" s="53" t="s">
        <v>10</v>
      </c>
      <c r="B5" s="40" t="s">
        <v>4</v>
      </c>
      <c r="C5" s="42" t="s">
        <v>11</v>
      </c>
      <c r="D5" s="40" t="s">
        <v>5</v>
      </c>
      <c r="E5" s="43" t="s">
        <v>6</v>
      </c>
      <c r="F5" s="39" t="s">
        <v>12</v>
      </c>
      <c r="G5" s="44" t="s">
        <v>33</v>
      </c>
      <c r="H5" s="44" t="s">
        <v>15</v>
      </c>
      <c r="I5" s="44" t="s">
        <v>16</v>
      </c>
      <c r="J5" s="42" t="s">
        <v>34</v>
      </c>
      <c r="K5" s="44" t="s">
        <v>17</v>
      </c>
    </row>
    <row r="6" spans="1:11" ht="19.5" customHeight="1" hidden="1">
      <c r="A6" s="164"/>
      <c r="B6" s="167">
        <f>'пр.хода'!C27</f>
        <v>3</v>
      </c>
      <c r="C6" s="169" t="s">
        <v>18</v>
      </c>
      <c r="D6" s="171" t="str">
        <f>VLOOKUP(B6,'пр.взв.'!B7:E22,2,FALSE)</f>
        <v>EZHOVA Ksenia</v>
      </c>
      <c r="E6" s="160" t="str">
        <f>VLOOKUP(B6,'пр.взв.'!B7:E22,3,FALSE)</f>
        <v>1986 ms</v>
      </c>
      <c r="F6" s="162" t="str">
        <f>VLOOKUP(B6,'пр.взв.'!B7:E22,4,FALSE)</f>
        <v>RUS</v>
      </c>
      <c r="G6" s="158"/>
      <c r="H6" s="154"/>
      <c r="I6" s="158"/>
      <c r="J6" s="154"/>
      <c r="K6" s="54" t="s">
        <v>21</v>
      </c>
    </row>
    <row r="7" spans="1:11" ht="19.5" customHeight="1" hidden="1" thickBot="1">
      <c r="A7" s="165"/>
      <c r="B7" s="168"/>
      <c r="C7" s="170"/>
      <c r="D7" s="172"/>
      <c r="E7" s="161"/>
      <c r="F7" s="163"/>
      <c r="G7" s="159"/>
      <c r="H7" s="155"/>
      <c r="I7" s="159"/>
      <c r="J7" s="155"/>
      <c r="K7" s="55" t="s">
        <v>1</v>
      </c>
    </row>
    <row r="8" spans="1:11" ht="19.5" customHeight="1" hidden="1">
      <c r="A8" s="165"/>
      <c r="B8" s="167">
        <f>'пр.хода'!C31</f>
        <v>2</v>
      </c>
      <c r="C8" s="173" t="s">
        <v>19</v>
      </c>
      <c r="D8" s="175" t="str">
        <f>VLOOKUP(B8,'пр.взв.'!B7:E22,2,FALSE)</f>
        <v>TSIMASHENKA Svitlana</v>
      </c>
      <c r="E8" s="177" t="str">
        <f>VLOOKUP(B8,'пр.взв.'!B7:E22,3,FALSE)</f>
        <v>1984 msic</v>
      </c>
      <c r="F8" s="178" t="str">
        <f>VLOOKUP(B8,'пр.взв.'!B7:E22,4,FALSE)</f>
        <v>BLR</v>
      </c>
      <c r="G8" s="179"/>
      <c r="H8" s="154"/>
      <c r="I8" s="158"/>
      <c r="J8" s="154"/>
      <c r="K8" s="55" t="s">
        <v>22</v>
      </c>
    </row>
    <row r="9" spans="1:11" ht="19.5" customHeight="1" hidden="1" thickBot="1">
      <c r="A9" s="166"/>
      <c r="B9" s="168"/>
      <c r="C9" s="174"/>
      <c r="D9" s="176"/>
      <c r="E9" s="161"/>
      <c r="F9" s="163"/>
      <c r="G9" s="159"/>
      <c r="H9" s="155"/>
      <c r="I9" s="159"/>
      <c r="J9" s="155"/>
      <c r="K9" s="56"/>
    </row>
    <row r="10" spans="1:11" ht="24" customHeight="1">
      <c r="A10" s="10"/>
      <c r="B10" s="10"/>
      <c r="C10" s="45"/>
      <c r="D10" s="10"/>
      <c r="E10" s="46"/>
      <c r="F10" s="10"/>
      <c r="G10" s="10"/>
      <c r="H10" s="10"/>
      <c r="I10" s="10"/>
      <c r="J10" s="10"/>
      <c r="K10" s="10"/>
    </row>
    <row r="11" spans="1:11" ht="19.5" customHeight="1">
      <c r="A11" s="48"/>
      <c r="B11" s="47"/>
      <c r="C11" s="49"/>
      <c r="D11" s="49"/>
      <c r="E11" s="49"/>
      <c r="F11" s="50"/>
      <c r="G11" s="47"/>
      <c r="H11" s="47"/>
      <c r="I11" s="51"/>
      <c r="J11" s="52"/>
      <c r="K11" s="10"/>
    </row>
    <row r="12" spans="1:11" ht="20.25" customHeight="1" thickBot="1">
      <c r="A12" s="184" t="s">
        <v>20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</row>
    <row r="13" spans="1:11" ht="26.25" thickBot="1">
      <c r="A13" s="41" t="s">
        <v>10</v>
      </c>
      <c r="B13" s="40" t="s">
        <v>4</v>
      </c>
      <c r="C13" s="42" t="s">
        <v>11</v>
      </c>
      <c r="D13" s="40" t="s">
        <v>5</v>
      </c>
      <c r="E13" s="43" t="s">
        <v>6</v>
      </c>
      <c r="F13" s="39" t="s">
        <v>12</v>
      </c>
      <c r="G13" s="44" t="s">
        <v>33</v>
      </c>
      <c r="H13" s="44" t="s">
        <v>15</v>
      </c>
      <c r="I13" s="44" t="s">
        <v>16</v>
      </c>
      <c r="J13" s="42" t="s">
        <v>34</v>
      </c>
      <c r="K13" s="44" t="s">
        <v>17</v>
      </c>
    </row>
    <row r="14" spans="1:11" ht="19.5" customHeight="1">
      <c r="A14" s="164"/>
      <c r="B14" s="167">
        <f>'пр.хода'!I9</f>
        <v>1</v>
      </c>
      <c r="C14" s="169" t="s">
        <v>18</v>
      </c>
      <c r="D14" s="171" t="str">
        <f>VLOOKUP(B14,'пр.взв.'!B7:E22,2,FALSE)</f>
        <v>KHAKIMOVA Elena</v>
      </c>
      <c r="E14" s="160" t="str">
        <f>VLOOKUP(B14,'пр.взв.'!B7:E22,3,FALSE)</f>
        <v>1988 msic</v>
      </c>
      <c r="F14" s="160" t="str">
        <f>VLOOKUP(B14,'пр.взв.'!B7:E22,4,FALSE)</f>
        <v>RUS</v>
      </c>
      <c r="G14" s="158"/>
      <c r="H14" s="154"/>
      <c r="I14" s="158"/>
      <c r="J14" s="154"/>
      <c r="K14" s="54" t="s">
        <v>21</v>
      </c>
    </row>
    <row r="15" spans="1:11" ht="19.5" customHeight="1" thickBot="1">
      <c r="A15" s="165"/>
      <c r="B15" s="168"/>
      <c r="C15" s="170"/>
      <c r="D15" s="172"/>
      <c r="E15" s="161"/>
      <c r="F15" s="161"/>
      <c r="G15" s="159"/>
      <c r="H15" s="155"/>
      <c r="I15" s="159"/>
      <c r="J15" s="155"/>
      <c r="K15" s="55" t="s">
        <v>1</v>
      </c>
    </row>
    <row r="16" spans="1:11" ht="19.5" customHeight="1">
      <c r="A16" s="165"/>
      <c r="B16" s="167">
        <f>'пр.хода'!I19</f>
        <v>4</v>
      </c>
      <c r="C16" s="173" t="s">
        <v>19</v>
      </c>
      <c r="D16" s="180" t="str">
        <f>VLOOKUP(B16,'пр.взв.'!B7:E22,2,FALSE)</f>
        <v>SUBBOTINA Anna</v>
      </c>
      <c r="E16" s="177" t="str">
        <f>VLOOKUP(B16,'пр.взв.'!B7:E22,3,FALSE)</f>
        <v>1982 msic</v>
      </c>
      <c r="F16" s="177" t="str">
        <f>VLOOKUP(B16,'пр.взв.'!B7:E22,4,FALSE)</f>
        <v>RUS</v>
      </c>
      <c r="G16" s="179"/>
      <c r="H16" s="154"/>
      <c r="I16" s="158"/>
      <c r="J16" s="154"/>
      <c r="K16" s="55" t="s">
        <v>22</v>
      </c>
    </row>
    <row r="17" spans="1:11" ht="19.5" customHeight="1" thickBot="1">
      <c r="A17" s="166"/>
      <c r="B17" s="168"/>
      <c r="C17" s="174"/>
      <c r="D17" s="172"/>
      <c r="E17" s="161"/>
      <c r="F17" s="161"/>
      <c r="G17" s="159"/>
      <c r="H17" s="155"/>
      <c r="I17" s="159"/>
      <c r="J17" s="155"/>
      <c r="K17" s="56"/>
    </row>
    <row r="18" ht="19.5" customHeight="1"/>
    <row r="19" spans="1:11" ht="19.5" customHeight="1">
      <c r="A19" s="11" t="str">
        <f>'[1]реквизиты'!$A$8</f>
        <v>Chief referee</v>
      </c>
      <c r="B19" s="8"/>
      <c r="C19" s="8"/>
      <c r="D19" s="8"/>
      <c r="E19" s="1"/>
      <c r="F19" s="37"/>
      <c r="H19" s="153" t="str">
        <f>'[1]реквизиты'!$G$8</f>
        <v>Y. Shoya</v>
      </c>
      <c r="I19" s="153"/>
      <c r="J19" s="153"/>
      <c r="K19" t="str">
        <f>'[1]реквизиты'!$G$9</f>
        <v>/RUS/</v>
      </c>
    </row>
    <row r="20" spans="1:8" ht="19.5" customHeight="1">
      <c r="A20" s="8"/>
      <c r="B20" s="8"/>
      <c r="C20" s="8"/>
      <c r="D20" s="8"/>
      <c r="E20" s="1"/>
      <c r="F20" s="75"/>
      <c r="G20" s="1"/>
      <c r="H20" s="76"/>
    </row>
    <row r="21" spans="1:11" ht="15">
      <c r="A21" s="11" t="str">
        <f>'[1]реквизиты'!$A$10</f>
        <v>Chief  secretary</v>
      </c>
      <c r="C21" s="1"/>
      <c r="D21" s="1"/>
      <c r="E21" s="1"/>
      <c r="F21" s="1"/>
      <c r="H21" s="153" t="str">
        <f>'[1]реквизиты'!$G$10</f>
        <v>R. Zakirov</v>
      </c>
      <c r="I21" s="153"/>
      <c r="J21" s="153"/>
      <c r="K21" t="str">
        <f>'[1]реквизиты'!$G$11</f>
        <v>/RUS/</v>
      </c>
    </row>
  </sheetData>
  <mergeCells count="45"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H8:H9"/>
    <mergeCell ref="B8:B9"/>
    <mergeCell ref="C8:C9"/>
    <mergeCell ref="D8:D9"/>
    <mergeCell ref="E8:E9"/>
    <mergeCell ref="F8:F9"/>
    <mergeCell ref="G8:G9"/>
    <mergeCell ref="A6:A9"/>
    <mergeCell ref="B6:B7"/>
    <mergeCell ref="C6:C7"/>
    <mergeCell ref="D6:D7"/>
    <mergeCell ref="E6:E7"/>
    <mergeCell ref="F6:F7"/>
    <mergeCell ref="G6:G7"/>
    <mergeCell ref="H6:H7"/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9</v>
      </c>
      <c r="B1" s="195"/>
      <c r="C1" s="195"/>
      <c r="D1" s="195"/>
      <c r="E1" s="195"/>
      <c r="F1" s="195"/>
    </row>
    <row r="2" spans="1:6" ht="41.25" customHeight="1">
      <c r="A2" s="194" t="str">
        <f>HYPERLINK('[1]реквизиты'!$A$2)</f>
        <v>World Cup stage “Memorial A. Kharlampiev” (M&amp;W, M combat sambo)</v>
      </c>
      <c r="B2" s="194"/>
      <c r="C2" s="194"/>
      <c r="D2" s="194"/>
      <c r="E2" s="194"/>
      <c r="F2" s="194"/>
    </row>
    <row r="3" spans="1:10" ht="26.25" customHeight="1">
      <c r="A3" s="196" t="str">
        <f>HYPERLINK('[1]реквизиты'!$A$3)</f>
        <v>March  24 -27.2012       Moscow (Russia)     </v>
      </c>
      <c r="B3" s="196"/>
      <c r="C3" s="196"/>
      <c r="D3" s="196"/>
      <c r="E3" s="196"/>
      <c r="F3" s="196"/>
      <c r="G3" s="9"/>
      <c r="H3" s="9"/>
      <c r="I3" s="9"/>
      <c r="J3" s="10"/>
    </row>
    <row r="4" spans="1:10" ht="21.75" customHeight="1" thickBot="1">
      <c r="A4" s="201" t="s">
        <v>64</v>
      </c>
      <c r="B4" s="201"/>
      <c r="C4" s="201"/>
      <c r="D4" s="201"/>
      <c r="E4" s="201"/>
      <c r="F4" s="201"/>
      <c r="G4" s="9"/>
      <c r="H4" s="9"/>
      <c r="I4" s="9"/>
      <c r="J4" s="10"/>
    </row>
    <row r="5" spans="1:6" ht="12.75" customHeight="1">
      <c r="A5" s="202" t="s">
        <v>3</v>
      </c>
      <c r="B5" s="204" t="s">
        <v>4</v>
      </c>
      <c r="C5" s="202" t="s">
        <v>5</v>
      </c>
      <c r="D5" s="202" t="s">
        <v>27</v>
      </c>
      <c r="E5" s="202" t="s">
        <v>7</v>
      </c>
      <c r="F5" s="202" t="s">
        <v>8</v>
      </c>
    </row>
    <row r="6" spans="1:6" ht="12.75" customHeight="1" thickBot="1">
      <c r="A6" s="203" t="s">
        <v>3</v>
      </c>
      <c r="B6" s="205"/>
      <c r="C6" s="203" t="s">
        <v>5</v>
      </c>
      <c r="D6" s="203" t="s">
        <v>6</v>
      </c>
      <c r="E6" s="203" t="s">
        <v>7</v>
      </c>
      <c r="F6" s="203" t="s">
        <v>8</v>
      </c>
    </row>
    <row r="7" spans="1:6" ht="12.75" customHeight="1">
      <c r="A7" s="192"/>
      <c r="B7" s="188">
        <v>1</v>
      </c>
      <c r="C7" s="190" t="s">
        <v>45</v>
      </c>
      <c r="D7" s="185" t="s">
        <v>46</v>
      </c>
      <c r="E7" s="185" t="s">
        <v>47</v>
      </c>
      <c r="F7" s="199"/>
    </row>
    <row r="8" spans="1:6" ht="12.75" customHeight="1">
      <c r="A8" s="193"/>
      <c r="B8" s="188"/>
      <c r="C8" s="190"/>
      <c r="D8" s="185"/>
      <c r="E8" s="185"/>
      <c r="F8" s="200"/>
    </row>
    <row r="9" spans="1:6" ht="12.75" customHeight="1">
      <c r="A9" s="186"/>
      <c r="B9" s="188">
        <v>2</v>
      </c>
      <c r="C9" s="190" t="s">
        <v>48</v>
      </c>
      <c r="D9" s="185" t="s">
        <v>49</v>
      </c>
      <c r="E9" s="185" t="s">
        <v>50</v>
      </c>
      <c r="F9" s="197"/>
    </row>
    <row r="10" spans="1:6" ht="12.75" customHeight="1">
      <c r="A10" s="186"/>
      <c r="B10" s="188"/>
      <c r="C10" s="190"/>
      <c r="D10" s="185"/>
      <c r="E10" s="185"/>
      <c r="F10" s="197"/>
    </row>
    <row r="11" spans="1:6" ht="12.75" customHeight="1">
      <c r="A11" s="186"/>
      <c r="B11" s="188">
        <v>3</v>
      </c>
      <c r="C11" s="190" t="s">
        <v>51</v>
      </c>
      <c r="D11" s="185" t="s">
        <v>52</v>
      </c>
      <c r="E11" s="185" t="s">
        <v>47</v>
      </c>
      <c r="F11" s="197"/>
    </row>
    <row r="12" spans="1:6" ht="15" customHeight="1">
      <c r="A12" s="186"/>
      <c r="B12" s="188"/>
      <c r="C12" s="190"/>
      <c r="D12" s="185"/>
      <c r="E12" s="185"/>
      <c r="F12" s="197"/>
    </row>
    <row r="13" spans="1:6" ht="12.75" customHeight="1">
      <c r="A13" s="186"/>
      <c r="B13" s="188">
        <v>4</v>
      </c>
      <c r="C13" s="190" t="s">
        <v>53</v>
      </c>
      <c r="D13" s="185" t="s">
        <v>54</v>
      </c>
      <c r="E13" s="185" t="s">
        <v>47</v>
      </c>
      <c r="F13" s="197"/>
    </row>
    <row r="14" spans="1:6" ht="15" customHeight="1">
      <c r="A14" s="186"/>
      <c r="B14" s="188"/>
      <c r="C14" s="190"/>
      <c r="D14" s="185"/>
      <c r="E14" s="185"/>
      <c r="F14" s="197"/>
    </row>
    <row r="15" spans="1:6" ht="15" customHeight="1">
      <c r="A15" s="186"/>
      <c r="B15" s="188">
        <v>5</v>
      </c>
      <c r="C15" s="190" t="s">
        <v>55</v>
      </c>
      <c r="D15" s="185" t="s">
        <v>56</v>
      </c>
      <c r="E15" s="185" t="s">
        <v>57</v>
      </c>
      <c r="F15" s="197"/>
    </row>
    <row r="16" spans="1:6" ht="15.75" customHeight="1">
      <c r="A16" s="186"/>
      <c r="B16" s="188"/>
      <c r="C16" s="190"/>
      <c r="D16" s="185"/>
      <c r="E16" s="185"/>
      <c r="F16" s="197"/>
    </row>
    <row r="17" spans="1:6" ht="12.75" customHeight="1">
      <c r="A17" s="186"/>
      <c r="B17" s="188">
        <v>6</v>
      </c>
      <c r="C17" s="190" t="s">
        <v>58</v>
      </c>
      <c r="D17" s="185" t="s">
        <v>59</v>
      </c>
      <c r="E17" s="185" t="s">
        <v>47</v>
      </c>
      <c r="F17" s="197"/>
    </row>
    <row r="18" spans="1:6" ht="15" customHeight="1">
      <c r="A18" s="186"/>
      <c r="B18" s="191"/>
      <c r="C18" s="190"/>
      <c r="D18" s="185"/>
      <c r="E18" s="185"/>
      <c r="F18" s="197"/>
    </row>
    <row r="19" spans="1:6" ht="12.75" customHeight="1">
      <c r="A19" s="186"/>
      <c r="B19" s="188">
        <v>7</v>
      </c>
      <c r="C19" s="190" t="s">
        <v>60</v>
      </c>
      <c r="D19" s="185" t="s">
        <v>61</v>
      </c>
      <c r="E19" s="185" t="s">
        <v>50</v>
      </c>
      <c r="F19" s="197"/>
    </row>
    <row r="20" spans="1:6" ht="15" customHeight="1">
      <c r="A20" s="186"/>
      <c r="B20" s="189"/>
      <c r="C20" s="190"/>
      <c r="D20" s="185"/>
      <c r="E20" s="185"/>
      <c r="F20" s="197"/>
    </row>
    <row r="21" spans="1:6" ht="12.75" customHeight="1">
      <c r="A21" s="186"/>
      <c r="B21" s="188">
        <v>8</v>
      </c>
      <c r="C21" s="190" t="s">
        <v>62</v>
      </c>
      <c r="D21" s="185">
        <v>1993</v>
      </c>
      <c r="E21" s="185" t="s">
        <v>63</v>
      </c>
      <c r="F21" s="197"/>
    </row>
    <row r="22" spans="1:6" ht="15" customHeight="1" thickBot="1">
      <c r="A22" s="187"/>
      <c r="B22" s="189"/>
      <c r="C22" s="190"/>
      <c r="D22" s="185"/>
      <c r="E22" s="185"/>
      <c r="F22" s="198"/>
    </row>
    <row r="24" ht="15" customHeight="1"/>
    <row r="25" spans="5:6" ht="12.75">
      <c r="E25" s="5"/>
      <c r="F25" s="5"/>
    </row>
    <row r="26" spans="1:6" ht="24" customHeight="1">
      <c r="A26" s="11">
        <f>HYPERLINK('[1]реквизиты'!$A$11)</f>
      </c>
      <c r="B26" s="8"/>
      <c r="C26" s="8"/>
      <c r="D26" s="8"/>
      <c r="E26" s="12"/>
      <c r="F26" s="1"/>
    </row>
    <row r="27" spans="1:6" ht="19.5" customHeight="1">
      <c r="A27" s="8"/>
      <c r="B27" s="8"/>
      <c r="C27" s="8"/>
      <c r="D27" s="8"/>
      <c r="E27" s="13"/>
      <c r="F27" s="1"/>
    </row>
    <row r="28" spans="1:6" ht="26.25" customHeight="1">
      <c r="A28" s="14">
        <f>HYPERLINK('[1]реквизиты'!$A$13)</f>
      </c>
      <c r="B28" s="8"/>
      <c r="C28" s="8"/>
      <c r="D28" s="8"/>
      <c r="E28" s="12"/>
      <c r="F28" s="1"/>
    </row>
    <row r="29" spans="1:6" ht="17.25" customHeight="1">
      <c r="A29" s="7"/>
      <c r="B29" s="7"/>
      <c r="C29" s="7"/>
      <c r="D29" s="8"/>
      <c r="E29" s="13"/>
      <c r="F29" s="1"/>
    </row>
    <row r="30" spans="5:6" ht="24.75" customHeight="1">
      <c r="E30" s="2"/>
      <c r="F30" s="5"/>
    </row>
    <row r="31" spans="5:6" ht="12.75">
      <c r="E31" s="5"/>
      <c r="F31" s="5"/>
    </row>
    <row r="32" spans="5:6" ht="15" customHeight="1">
      <c r="E32" s="6"/>
      <c r="F32" s="6"/>
    </row>
    <row r="33" spans="5:6" ht="15.75" customHeight="1">
      <c r="E33" s="6"/>
      <c r="F33" s="6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3"/>
      <c r="B1" s="3"/>
      <c r="C1" s="222" t="str">
        <f>'пр.хода'!K1</f>
        <v>World Cup stage “Memorial A. Kharlampiev” (M&amp;W, M combat sambo)</v>
      </c>
      <c r="D1" s="223"/>
      <c r="E1" s="223"/>
      <c r="F1" s="223"/>
      <c r="G1" s="223"/>
      <c r="H1" s="223"/>
      <c r="I1" s="223"/>
      <c r="J1" s="224"/>
      <c r="K1" s="30"/>
      <c r="L1" s="30"/>
      <c r="M1" s="30"/>
      <c r="N1" s="30"/>
      <c r="O1" s="30"/>
      <c r="P1" s="30"/>
      <c r="Q1" s="30"/>
      <c r="R1" s="3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8"/>
      <c r="B2" s="28"/>
      <c r="C2" s="225" t="str">
        <f>'пр.хода'!K2</f>
        <v>March  24 -27.2012       Moscow (Russia)     </v>
      </c>
      <c r="D2" s="225"/>
      <c r="E2" s="225"/>
      <c r="F2" s="225"/>
      <c r="G2" s="225"/>
      <c r="H2" s="225"/>
      <c r="I2" s="225"/>
      <c r="J2" s="225"/>
      <c r="K2" s="35"/>
      <c r="L2" s="35"/>
      <c r="M2" s="35"/>
      <c r="N2" s="35"/>
      <c r="O2" s="35"/>
      <c r="P2" s="35"/>
      <c r="Q2" s="35"/>
      <c r="R2" s="3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6"/>
      <c r="B3" s="36"/>
      <c r="C3" s="226" t="str">
        <f>HYPERLINK('пр.взв.'!A4)</f>
        <v>Weight category 80W  кg.</v>
      </c>
      <c r="D3" s="227"/>
      <c r="E3" s="227"/>
      <c r="F3" s="227"/>
      <c r="G3" s="227"/>
      <c r="H3" s="227"/>
      <c r="I3" s="227"/>
      <c r="J3" s="228"/>
      <c r="K3" s="36"/>
      <c r="L3" s="36"/>
      <c r="M3" s="36"/>
    </row>
    <row r="4" spans="1:13" ht="16.5" thickBot="1">
      <c r="A4" s="221" t="s">
        <v>0</v>
      </c>
      <c r="B4" s="221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 thickBot="1">
      <c r="A5" s="213">
        <v>1</v>
      </c>
      <c r="B5" s="215" t="str">
        <f>VLOOKUP(A5,'пр.взв.'!B7:C22,2,FALSE)</f>
        <v>KHAKIMOVA Elena</v>
      </c>
      <c r="C5" s="217" t="str">
        <f>VLOOKUP(B5,'пр.взв.'!C7:D22,2,FALSE)</f>
        <v>1988 msic</v>
      </c>
      <c r="D5" s="219" t="str">
        <f>VLOOKUP(A5,'пр.взв.'!B5:E20,4,FALSE)</f>
        <v>RUS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>
      <c r="A6" s="214"/>
      <c r="B6" s="216"/>
      <c r="C6" s="218"/>
      <c r="D6" s="220"/>
      <c r="E6" s="229"/>
      <c r="F6" s="16"/>
      <c r="G6" s="21"/>
      <c r="H6" s="18"/>
      <c r="I6" s="16"/>
      <c r="J6" s="31"/>
      <c r="K6" s="31"/>
      <c r="L6" s="31"/>
      <c r="M6" s="16"/>
    </row>
    <row r="7" spans="1:13" ht="15" customHeight="1" thickBot="1">
      <c r="A7" s="206">
        <v>5</v>
      </c>
      <c r="B7" s="208" t="str">
        <f>VLOOKUP(A7,'пр.взв.'!B9:C24,2,FALSE)</f>
        <v>KALIBEK KYZY Dinara</v>
      </c>
      <c r="C7" s="210" t="str">
        <f>VLOOKUP(B7,'пр.взв.'!C9:D24,2,FALSE)</f>
        <v>1993 ms</v>
      </c>
      <c r="D7" s="212" t="str">
        <f>VLOOKUP(A7,'пр.взв.'!B5:E20,4,FALSE)</f>
        <v>KGZ</v>
      </c>
      <c r="E7" s="230"/>
      <c r="F7" s="17"/>
      <c r="G7" s="20"/>
      <c r="H7" s="18"/>
      <c r="I7" s="16"/>
      <c r="J7" s="31"/>
      <c r="K7" s="31"/>
      <c r="L7" s="31"/>
      <c r="M7" s="16"/>
    </row>
    <row r="8" spans="1:13" ht="15" customHeight="1" thickBot="1">
      <c r="A8" s="214"/>
      <c r="B8" s="216"/>
      <c r="C8" s="218"/>
      <c r="D8" s="211"/>
      <c r="E8" s="16"/>
      <c r="F8" s="18"/>
      <c r="G8" s="229"/>
      <c r="H8" s="22"/>
      <c r="I8" s="16"/>
      <c r="J8" s="16"/>
      <c r="K8" s="16"/>
      <c r="L8" s="16"/>
      <c r="M8" s="16"/>
    </row>
    <row r="9" spans="1:13" ht="15" customHeight="1" thickBot="1">
      <c r="A9" s="213">
        <v>3</v>
      </c>
      <c r="B9" s="215" t="str">
        <f>VLOOKUP(A9,'пр.взв.'!B11:C26,2,FALSE)</f>
        <v>EZHOVA Ksenia</v>
      </c>
      <c r="C9" s="217" t="str">
        <f>VLOOKUP(B9,'пр.взв.'!C11:D26,2,FALSE)</f>
        <v>1986 ms</v>
      </c>
      <c r="D9" s="219" t="str">
        <f>VLOOKUP(A9,'пр.взв.'!B5:E20,4,FALSE)</f>
        <v>RUS</v>
      </c>
      <c r="E9" s="16"/>
      <c r="F9" s="18"/>
      <c r="G9" s="230"/>
      <c r="H9" s="1"/>
      <c r="I9" s="20"/>
      <c r="J9" s="18"/>
      <c r="K9" s="16"/>
      <c r="L9" s="16"/>
      <c r="M9" s="16"/>
    </row>
    <row r="10" spans="1:13" ht="15" customHeight="1">
      <c r="A10" s="214"/>
      <c r="B10" s="216"/>
      <c r="C10" s="218"/>
      <c r="D10" s="220"/>
      <c r="E10" s="229"/>
      <c r="F10" s="19"/>
      <c r="G10" s="20"/>
      <c r="H10" s="18"/>
      <c r="I10" s="20"/>
      <c r="J10" s="18"/>
      <c r="K10" s="16"/>
      <c r="L10" s="16"/>
      <c r="M10" s="16"/>
    </row>
    <row r="11" spans="1:13" ht="15" customHeight="1" thickBot="1">
      <c r="A11" s="206">
        <v>7</v>
      </c>
      <c r="B11" s="208" t="str">
        <f>VLOOKUP(A11,'пр.взв.'!B13:C28,2,FALSE)</f>
        <v>MAISEYENKA Yelizaveta</v>
      </c>
      <c r="C11" s="210" t="str">
        <f>VLOOKUP(B11,'пр.взв.'!C13:D28,2,FALSE)</f>
        <v>1990 ms</v>
      </c>
      <c r="D11" s="212" t="str">
        <f>VLOOKUP(A11,'пр.взв.'!B5:E20,4,FALSE)</f>
        <v>BLR</v>
      </c>
      <c r="E11" s="230"/>
      <c r="F11" s="16"/>
      <c r="G11" s="21"/>
      <c r="H11" s="18"/>
      <c r="I11" s="20"/>
      <c r="J11" s="18"/>
      <c r="K11" s="16"/>
      <c r="L11" s="16"/>
      <c r="M11" s="16"/>
    </row>
    <row r="12" spans="1:13" ht="15" customHeight="1" thickBot="1">
      <c r="A12" s="207"/>
      <c r="B12" s="209"/>
      <c r="C12" s="211"/>
      <c r="D12" s="211"/>
      <c r="E12" s="16"/>
      <c r="F12" s="16"/>
      <c r="G12" s="21"/>
      <c r="H12" s="18"/>
      <c r="I12" s="20"/>
      <c r="J12" s="18"/>
      <c r="K12" s="16"/>
      <c r="L12" s="16"/>
      <c r="M12" s="16"/>
    </row>
    <row r="13" spans="1:13" ht="15" customHeight="1" thickBot="1">
      <c r="A13" s="64"/>
      <c r="B13" s="64"/>
      <c r="C13" s="64"/>
      <c r="D13" s="65"/>
      <c r="E13" s="16"/>
      <c r="F13" s="16"/>
      <c r="G13" s="16"/>
      <c r="H13" s="16"/>
      <c r="I13" s="20"/>
      <c r="J13" s="18"/>
      <c r="K13" s="16"/>
      <c r="L13" s="16"/>
      <c r="M13" s="16"/>
    </row>
    <row r="14" spans="1:13" ht="15" customHeight="1">
      <c r="A14" s="66"/>
      <c r="B14" s="65"/>
      <c r="C14" s="65"/>
      <c r="D14" s="65"/>
      <c r="E14" s="16"/>
      <c r="F14" s="16"/>
      <c r="G14" s="16"/>
      <c r="H14" s="16"/>
      <c r="I14" s="229"/>
      <c r="J14" s="29"/>
      <c r="K14" s="19"/>
      <c r="L14" s="19"/>
      <c r="M14" s="16"/>
    </row>
    <row r="15" spans="1:10" ht="15" customHeight="1" thickBot="1">
      <c r="A15" s="221" t="s">
        <v>2</v>
      </c>
      <c r="B15" s="221"/>
      <c r="C15" s="65"/>
      <c r="D15" s="65"/>
      <c r="E15" s="16"/>
      <c r="F15" s="16"/>
      <c r="G15" s="16"/>
      <c r="H15" s="16"/>
      <c r="I15" s="230"/>
      <c r="J15" s="1"/>
    </row>
    <row r="16" spans="1:10" ht="15" customHeight="1" thickBot="1">
      <c r="A16" s="213">
        <v>2</v>
      </c>
      <c r="B16" s="215" t="str">
        <f>VLOOKUP(A16,'пр.взв.'!B7:C22,2,FALSE)</f>
        <v>TSIMASHENKA Svitlana</v>
      </c>
      <c r="C16" s="217" t="str">
        <f>VLOOKUP(B16,'пр.взв.'!C7:D22,2,FALSE)</f>
        <v>1984 msic</v>
      </c>
      <c r="D16" s="219" t="str">
        <f>VLOOKUP(A16,'пр.взв.'!B6:E21,4,FALSE)</f>
        <v>BLR</v>
      </c>
      <c r="E16" s="16"/>
      <c r="F16" s="16"/>
      <c r="G16" s="16"/>
      <c r="H16" s="16"/>
      <c r="I16" s="26"/>
      <c r="J16" s="1"/>
    </row>
    <row r="17" spans="1:10" ht="15" customHeight="1">
      <c r="A17" s="214"/>
      <c r="B17" s="216"/>
      <c r="C17" s="218"/>
      <c r="D17" s="220"/>
      <c r="E17" s="229"/>
      <c r="F17" s="16"/>
      <c r="G17" s="21"/>
      <c r="H17" s="18"/>
      <c r="I17" s="26"/>
      <c r="J17" s="1"/>
    </row>
    <row r="18" spans="1:10" ht="15" customHeight="1" thickBot="1">
      <c r="A18" s="206">
        <v>6</v>
      </c>
      <c r="B18" s="208" t="str">
        <f>VLOOKUP(A18,'пр.взв.'!B9:C24,2,FALSE)</f>
        <v>ASLANOVA Elpida</v>
      </c>
      <c r="C18" s="210" t="str">
        <f>VLOOKUP(B18,'пр.взв.'!C9:D24,2,FALSE)</f>
        <v>1991 ms</v>
      </c>
      <c r="D18" s="212" t="str">
        <f>VLOOKUP(A18,'пр.взв.'!B6:E21,4,FALSE)</f>
        <v>RUS</v>
      </c>
      <c r="E18" s="230"/>
      <c r="F18" s="17"/>
      <c r="G18" s="20"/>
      <c r="H18" s="18"/>
      <c r="I18" s="26"/>
      <c r="J18" s="1"/>
    </row>
    <row r="19" spans="1:10" ht="15" customHeight="1" thickBot="1">
      <c r="A19" s="214"/>
      <c r="B19" s="216"/>
      <c r="C19" s="218"/>
      <c r="D19" s="211"/>
      <c r="E19" s="16"/>
      <c r="F19" s="18"/>
      <c r="G19" s="229"/>
      <c r="H19" s="22"/>
      <c r="I19" s="26"/>
      <c r="J19" s="1"/>
    </row>
    <row r="20" spans="1:8" ht="15" customHeight="1" thickBot="1">
      <c r="A20" s="213">
        <v>4</v>
      </c>
      <c r="B20" s="215" t="str">
        <f>VLOOKUP(A20,'пр.взв.'!B11:C26,2,FALSE)</f>
        <v>SUBBOTINA Anna</v>
      </c>
      <c r="C20" s="217" t="str">
        <f>VLOOKUP(B20,'пр.взв.'!C11:D26,2,FALSE)</f>
        <v>1982 msic</v>
      </c>
      <c r="D20" s="219" t="str">
        <f>VLOOKUP(A20,'пр.взв.'!B6:E21,4,FALSE)</f>
        <v>RUS</v>
      </c>
      <c r="E20" s="16"/>
      <c r="F20" s="18"/>
      <c r="G20" s="230"/>
      <c r="H20" s="1"/>
    </row>
    <row r="21" spans="1:8" ht="15" customHeight="1">
      <c r="A21" s="214"/>
      <c r="B21" s="216"/>
      <c r="C21" s="218"/>
      <c r="D21" s="220"/>
      <c r="E21" s="229"/>
      <c r="F21" s="19"/>
      <c r="G21" s="20"/>
      <c r="H21" s="18"/>
    </row>
    <row r="22" spans="1:8" ht="15" customHeight="1" thickBot="1">
      <c r="A22" s="206">
        <v>8</v>
      </c>
      <c r="B22" s="208" t="str">
        <f>VLOOKUP(A22,'пр.взв.'!B13:C28,2,FALSE)</f>
        <v>MIKHAYLENKO Kristina</v>
      </c>
      <c r="C22" s="210">
        <f>VLOOKUP(B22,'пр.взв.'!C13:D28,2,FALSE)</f>
        <v>1993</v>
      </c>
      <c r="D22" s="212" t="str">
        <f>VLOOKUP(A22,'пр.взв.'!B6:E21,4,FALSE)</f>
        <v>UKR</v>
      </c>
      <c r="E22" s="230"/>
      <c r="F22" s="16"/>
      <c r="G22" s="21"/>
      <c r="H22" s="18"/>
    </row>
    <row r="23" spans="1:8" ht="15" customHeight="1" thickBot="1">
      <c r="A23" s="207"/>
      <c r="B23" s="209"/>
      <c r="C23" s="211"/>
      <c r="D23" s="211"/>
      <c r="E23" s="16"/>
      <c r="F23" s="16"/>
      <c r="G23" s="21"/>
      <c r="H23" s="18"/>
    </row>
    <row r="25" spans="6:11" ht="12.75">
      <c r="F25" s="1"/>
      <c r="G25" s="1"/>
      <c r="H25" s="1"/>
      <c r="I25" s="1"/>
      <c r="J25" s="1"/>
      <c r="K25" s="1"/>
    </row>
    <row r="26" spans="1:11" ht="12.75">
      <c r="A26" s="7"/>
      <c r="F26" s="1"/>
      <c r="G26" s="8"/>
      <c r="H26" s="1"/>
      <c r="I26" s="1"/>
      <c r="J26" s="1"/>
      <c r="K26" s="1"/>
    </row>
    <row r="27" spans="6:11" ht="12.75">
      <c r="F27" s="1"/>
      <c r="G27" s="1"/>
      <c r="H27" s="1"/>
      <c r="I27" s="1"/>
      <c r="J27" s="1"/>
      <c r="K27" s="1"/>
    </row>
    <row r="28" spans="2:11" ht="12.75">
      <c r="B28" s="23"/>
      <c r="F28" s="1"/>
      <c r="G28" s="1"/>
      <c r="H28" s="1"/>
      <c r="I28" s="1"/>
      <c r="J28" s="1"/>
      <c r="K28" s="1"/>
    </row>
    <row r="29" spans="2:11" ht="12.75">
      <c r="B29" s="24"/>
      <c r="F29" s="1"/>
      <c r="G29" s="1"/>
      <c r="H29" s="1"/>
      <c r="I29" s="1"/>
      <c r="J29" s="1"/>
      <c r="K29" s="1"/>
    </row>
    <row r="30" spans="2:13" ht="12.75">
      <c r="B30" s="24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F35" s="1"/>
      <c r="G35" s="1"/>
      <c r="H35" s="1"/>
      <c r="I35" s="1"/>
      <c r="J35" s="1"/>
      <c r="K35" s="1"/>
    </row>
    <row r="36" spans="6:11" ht="12.75">
      <c r="F36" s="1"/>
      <c r="G36" s="1"/>
      <c r="H36" s="1"/>
      <c r="I36" s="1"/>
      <c r="J36" s="1"/>
      <c r="K36" s="1"/>
    </row>
    <row r="37" spans="2:11" ht="12.75">
      <c r="B37" s="11">
        <f>HYPERLINK('[1]реквизиты'!$A$11)</f>
      </c>
      <c r="C37" s="8"/>
      <c r="D37" s="8"/>
      <c r="E37" s="8"/>
      <c r="F37" s="1"/>
      <c r="G37" s="1"/>
      <c r="H37" s="1"/>
      <c r="I37" s="12"/>
      <c r="J37" s="1"/>
      <c r="K37" s="13"/>
    </row>
    <row r="38" spans="2:11" ht="12.75">
      <c r="B38" s="8"/>
      <c r="C38" s="8"/>
      <c r="D38" s="8"/>
      <c r="E38" s="8"/>
      <c r="F38" s="1"/>
      <c r="G38" s="1"/>
      <c r="H38" s="1"/>
      <c r="I38" s="1"/>
      <c r="J38" s="1"/>
      <c r="K38" s="1"/>
    </row>
    <row r="39" spans="2:11" ht="12.75">
      <c r="B39" s="14">
        <f>HYPERLINK('[1]реквизиты'!$A$13)</f>
      </c>
      <c r="D39" s="8"/>
      <c r="E39" s="8"/>
      <c r="F39" s="12"/>
      <c r="G39" s="1"/>
      <c r="H39" s="1"/>
      <c r="I39" s="12"/>
      <c r="J39" s="1"/>
      <c r="K39" s="13"/>
    </row>
    <row r="40" spans="4:13" ht="12.75">
      <c r="D40" s="1"/>
      <c r="E40" s="1"/>
      <c r="F40" s="1"/>
      <c r="G40" s="10"/>
      <c r="H40" s="10"/>
      <c r="I40" s="1"/>
      <c r="J40" s="10"/>
      <c r="K40" s="10"/>
      <c r="L40" s="27"/>
      <c r="M40" s="27"/>
    </row>
    <row r="41" spans="4:13" ht="12.75">
      <c r="D41" s="103"/>
      <c r="E41" s="1"/>
      <c r="F41" s="1"/>
      <c r="G41" s="10"/>
      <c r="H41" s="10"/>
      <c r="I41" s="10"/>
      <c r="J41" s="10"/>
      <c r="K41" s="10"/>
      <c r="M41" s="27"/>
    </row>
    <row r="42" spans="5:13" ht="12.75">
      <c r="E42" s="1"/>
      <c r="F42" s="1"/>
      <c r="G42" s="10"/>
      <c r="H42" s="10"/>
      <c r="I42" s="10"/>
      <c r="J42" s="10"/>
      <c r="K42" s="10"/>
      <c r="M42" s="27"/>
    </row>
    <row r="43" spans="5:13" ht="12.75">
      <c r="E43" s="1"/>
      <c r="F43" s="1"/>
      <c r="G43" s="10"/>
      <c r="H43" s="10"/>
      <c r="I43" s="10"/>
      <c r="J43" s="10"/>
      <c r="K43" s="10"/>
      <c r="L43" s="27"/>
      <c r="M43" s="27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5" t="s">
        <v>24</v>
      </c>
      <c r="C1" s="235"/>
      <c r="D1" s="235"/>
      <c r="E1" s="235"/>
      <c r="F1" s="235"/>
      <c r="G1" s="235"/>
      <c r="H1" s="235"/>
      <c r="I1" s="235"/>
      <c r="J1" s="57"/>
      <c r="K1" s="235" t="s">
        <v>24</v>
      </c>
      <c r="L1" s="235"/>
      <c r="M1" s="235"/>
      <c r="N1" s="235"/>
      <c r="O1" s="235"/>
      <c r="P1" s="235"/>
      <c r="Q1" s="235"/>
      <c r="R1" s="235"/>
    </row>
    <row r="2" spans="2:18" ht="24.75" customHeight="1">
      <c r="B2" s="271" t="str">
        <f>HYPERLINK('пр.взв.'!A4)</f>
        <v>Weight category 80W  кg.</v>
      </c>
      <c r="C2" s="272"/>
      <c r="D2" s="272"/>
      <c r="E2" s="272"/>
      <c r="F2" s="272"/>
      <c r="G2" s="272"/>
      <c r="H2" s="272"/>
      <c r="I2" s="272"/>
      <c r="J2" s="58"/>
      <c r="K2" s="271" t="str">
        <f>HYPERLINK('пр.взв.'!A4)</f>
        <v>Weight category 80W  кg.</v>
      </c>
      <c r="L2" s="272"/>
      <c r="M2" s="272"/>
      <c r="N2" s="272"/>
      <c r="O2" s="272"/>
      <c r="P2" s="272"/>
      <c r="Q2" s="272"/>
      <c r="R2" s="272"/>
    </row>
    <row r="3" spans="2:18" ht="24.75" customHeight="1" thickBot="1">
      <c r="B3" s="59" t="s">
        <v>1</v>
      </c>
      <c r="C3" s="61" t="s">
        <v>28</v>
      </c>
      <c r="D3" s="63" t="s">
        <v>25</v>
      </c>
      <c r="E3" s="60"/>
      <c r="F3" s="59"/>
      <c r="G3" s="60"/>
      <c r="H3" s="60"/>
      <c r="I3" s="60"/>
      <c r="J3" s="60"/>
      <c r="K3" s="59" t="s">
        <v>2</v>
      </c>
      <c r="L3" s="61" t="s">
        <v>28</v>
      </c>
      <c r="M3" s="63" t="s">
        <v>25</v>
      </c>
      <c r="N3" s="60"/>
      <c r="O3" s="59"/>
      <c r="P3" s="60"/>
      <c r="Q3" s="60"/>
      <c r="R3" s="60"/>
    </row>
    <row r="4" spans="1:18" ht="12.75" customHeight="1">
      <c r="A4" s="160" t="s">
        <v>26</v>
      </c>
      <c r="B4" s="236" t="s">
        <v>4</v>
      </c>
      <c r="C4" s="238" t="s">
        <v>5</v>
      </c>
      <c r="D4" s="238" t="s">
        <v>6</v>
      </c>
      <c r="E4" s="238" t="s">
        <v>12</v>
      </c>
      <c r="F4" s="240" t="s">
        <v>13</v>
      </c>
      <c r="G4" s="241" t="s">
        <v>15</v>
      </c>
      <c r="H4" s="243" t="s">
        <v>16</v>
      </c>
      <c r="I4" s="245" t="s">
        <v>14</v>
      </c>
      <c r="J4" s="160" t="s">
        <v>26</v>
      </c>
      <c r="K4" s="236" t="s">
        <v>4</v>
      </c>
      <c r="L4" s="238" t="s">
        <v>5</v>
      </c>
      <c r="M4" s="238" t="s">
        <v>6</v>
      </c>
      <c r="N4" s="238" t="s">
        <v>12</v>
      </c>
      <c r="O4" s="240" t="s">
        <v>13</v>
      </c>
      <c r="P4" s="241" t="s">
        <v>15</v>
      </c>
      <c r="Q4" s="243" t="s">
        <v>16</v>
      </c>
      <c r="R4" s="245" t="s">
        <v>14</v>
      </c>
    </row>
    <row r="5" spans="1:18" ht="12.75" customHeight="1" thickBot="1">
      <c r="A5" s="161"/>
      <c r="B5" s="237" t="s">
        <v>4</v>
      </c>
      <c r="C5" s="239" t="s">
        <v>5</v>
      </c>
      <c r="D5" s="239" t="s">
        <v>6</v>
      </c>
      <c r="E5" s="239" t="s">
        <v>12</v>
      </c>
      <c r="F5" s="239" t="s">
        <v>13</v>
      </c>
      <c r="G5" s="242"/>
      <c r="H5" s="244"/>
      <c r="I5" s="163" t="s">
        <v>14</v>
      </c>
      <c r="J5" s="161"/>
      <c r="K5" s="237" t="s">
        <v>4</v>
      </c>
      <c r="L5" s="239" t="s">
        <v>5</v>
      </c>
      <c r="M5" s="239" t="s">
        <v>6</v>
      </c>
      <c r="N5" s="239" t="s">
        <v>12</v>
      </c>
      <c r="O5" s="239" t="s">
        <v>13</v>
      </c>
      <c r="P5" s="242"/>
      <c r="Q5" s="244"/>
      <c r="R5" s="163" t="s">
        <v>14</v>
      </c>
    </row>
    <row r="6" spans="1:18" ht="12.75" customHeight="1">
      <c r="A6" s="231">
        <v>1</v>
      </c>
      <c r="B6" s="246">
        <v>1</v>
      </c>
      <c r="C6" s="248" t="str">
        <f>VLOOKUP(B6,'пр.взв.'!B7:E22,2,FALSE)</f>
        <v>KHAKIMOVA Elena</v>
      </c>
      <c r="D6" s="250" t="str">
        <f>VLOOKUP(B6,'пр.взв.'!B7:F22,3,FALSE)</f>
        <v>1988 msic</v>
      </c>
      <c r="E6" s="250" t="str">
        <f>VLOOKUP(B6,'пр.взв.'!B7:E22,4,FALSE)</f>
        <v>RUS</v>
      </c>
      <c r="F6" s="252"/>
      <c r="G6" s="253"/>
      <c r="H6" s="254"/>
      <c r="I6" s="256"/>
      <c r="J6" s="231">
        <v>3</v>
      </c>
      <c r="K6" s="246">
        <v>2</v>
      </c>
      <c r="L6" s="248" t="str">
        <f>VLOOKUP(K6,'пр.взв.'!B7:E22,2,FALSE)</f>
        <v>TSIMASHENKA Svitlana</v>
      </c>
      <c r="M6" s="250" t="str">
        <f>VLOOKUP(K6,'пр.взв.'!B7:F22,3,FALSE)</f>
        <v>1984 msic</v>
      </c>
      <c r="N6" s="250" t="str">
        <f>VLOOKUP(K6,'пр.взв.'!B7:E22,4,FALSE)</f>
        <v>BLR</v>
      </c>
      <c r="O6" s="252"/>
      <c r="P6" s="253"/>
      <c r="Q6" s="254"/>
      <c r="R6" s="256"/>
    </row>
    <row r="7" spans="1:18" ht="12.75" customHeight="1">
      <c r="A7" s="232"/>
      <c r="B7" s="247"/>
      <c r="C7" s="249"/>
      <c r="D7" s="251"/>
      <c r="E7" s="251"/>
      <c r="F7" s="251"/>
      <c r="G7" s="251"/>
      <c r="H7" s="255"/>
      <c r="I7" s="257"/>
      <c r="J7" s="232"/>
      <c r="K7" s="247"/>
      <c r="L7" s="249"/>
      <c r="M7" s="251"/>
      <c r="N7" s="251"/>
      <c r="O7" s="251"/>
      <c r="P7" s="251"/>
      <c r="Q7" s="255"/>
      <c r="R7" s="257"/>
    </row>
    <row r="8" spans="1:18" ht="12.75" customHeight="1">
      <c r="A8" s="232"/>
      <c r="B8" s="258">
        <v>5</v>
      </c>
      <c r="C8" s="260" t="str">
        <f>VLOOKUP(B8,'пр.взв.'!B7:E22,2,FALSE)</f>
        <v>KALIBEK KYZY Dinara</v>
      </c>
      <c r="D8" s="262" t="str">
        <f>VLOOKUP(B8,'пр.взв.'!B7:F22,3,FALSE)</f>
        <v>1993 ms</v>
      </c>
      <c r="E8" s="262" t="str">
        <f>VLOOKUP(B8,'пр.взв.'!B7:E22,4,FALSE)</f>
        <v>KGZ</v>
      </c>
      <c r="F8" s="264"/>
      <c r="G8" s="264"/>
      <c r="H8" s="266"/>
      <c r="I8" s="266"/>
      <c r="J8" s="232"/>
      <c r="K8" s="258">
        <v>6</v>
      </c>
      <c r="L8" s="260" t="str">
        <f>VLOOKUP(K8,'пр.взв.'!B7:E22,2,FALSE)</f>
        <v>ASLANOVA Elpida</v>
      </c>
      <c r="M8" s="262" t="str">
        <f>VLOOKUP(K8,'пр.взв.'!B7:F22,3,FALSE)</f>
        <v>1991 ms</v>
      </c>
      <c r="N8" s="262" t="str">
        <f>VLOOKUP(K8,'пр.взв.'!B7:E22,4,FALSE)</f>
        <v>RUS</v>
      </c>
      <c r="O8" s="264"/>
      <c r="P8" s="264"/>
      <c r="Q8" s="266"/>
      <c r="R8" s="266"/>
    </row>
    <row r="9" spans="1:18" ht="13.5" customHeight="1" thickBot="1">
      <c r="A9" s="234"/>
      <c r="B9" s="259"/>
      <c r="C9" s="261"/>
      <c r="D9" s="263"/>
      <c r="E9" s="263"/>
      <c r="F9" s="265"/>
      <c r="G9" s="265"/>
      <c r="H9" s="267"/>
      <c r="I9" s="267"/>
      <c r="J9" s="234"/>
      <c r="K9" s="259"/>
      <c r="L9" s="261"/>
      <c r="M9" s="263"/>
      <c r="N9" s="263"/>
      <c r="O9" s="265"/>
      <c r="P9" s="265"/>
      <c r="Q9" s="267"/>
      <c r="R9" s="267"/>
    </row>
    <row r="10" spans="1:18" ht="12.75" customHeight="1">
      <c r="A10" s="231">
        <v>2</v>
      </c>
      <c r="B10" s="268">
        <v>3</v>
      </c>
      <c r="C10" s="248" t="str">
        <f>VLOOKUP(B10,'пр.взв.'!B7:E22,2,FALSE)</f>
        <v>EZHOVA Ksenia</v>
      </c>
      <c r="D10" s="250" t="str">
        <f>VLOOKUP(B10,'пр.взв.'!B7:F22,3,FALSE)</f>
        <v>1986 ms</v>
      </c>
      <c r="E10" s="250" t="str">
        <f>VLOOKUP(B10,'пр.взв.'!B7:E22,4,FALSE)</f>
        <v>RUS</v>
      </c>
      <c r="F10" s="251"/>
      <c r="G10" s="270"/>
      <c r="H10" s="255"/>
      <c r="I10" s="262"/>
      <c r="J10" s="231">
        <v>4</v>
      </c>
      <c r="K10" s="268">
        <v>4</v>
      </c>
      <c r="L10" s="248" t="str">
        <f>VLOOKUP(K10,'пр.взв.'!B7:E22,2,FALSE)</f>
        <v>SUBBOTINA Anna</v>
      </c>
      <c r="M10" s="250" t="str">
        <f>VLOOKUP(K10,'пр.взв.'!B7:F22,3,FALSE)</f>
        <v>1982 msic</v>
      </c>
      <c r="N10" s="250" t="str">
        <f>VLOOKUP(K10,'пр.взв.'!B7:E22,4,FALSE)</f>
        <v>RUS</v>
      </c>
      <c r="O10" s="251"/>
      <c r="P10" s="270"/>
      <c r="Q10" s="255"/>
      <c r="R10" s="262"/>
    </row>
    <row r="11" spans="1:18" ht="12.75" customHeight="1">
      <c r="A11" s="232"/>
      <c r="B11" s="269"/>
      <c r="C11" s="249"/>
      <c r="D11" s="251"/>
      <c r="E11" s="251"/>
      <c r="F11" s="251"/>
      <c r="G11" s="251"/>
      <c r="H11" s="255"/>
      <c r="I11" s="257"/>
      <c r="J11" s="232"/>
      <c r="K11" s="269"/>
      <c r="L11" s="249"/>
      <c r="M11" s="251"/>
      <c r="N11" s="251"/>
      <c r="O11" s="251"/>
      <c r="P11" s="251"/>
      <c r="Q11" s="255"/>
      <c r="R11" s="257"/>
    </row>
    <row r="12" spans="1:18" ht="12.75" customHeight="1">
      <c r="A12" s="232"/>
      <c r="B12" s="258">
        <v>7</v>
      </c>
      <c r="C12" s="260" t="str">
        <f>VLOOKUP(B12,'пр.взв.'!B7:E22,2,FALSE)</f>
        <v>MAISEYENKA Yelizaveta</v>
      </c>
      <c r="D12" s="262" t="str">
        <f>VLOOKUP(B12,'пр.взв.'!B7:F22,3,FALSE)</f>
        <v>1990 ms</v>
      </c>
      <c r="E12" s="262" t="str">
        <f>VLOOKUP(B12,'пр.взв.'!B7:E22,4,FALSE)</f>
        <v>BLR</v>
      </c>
      <c r="F12" s="264"/>
      <c r="G12" s="264"/>
      <c r="H12" s="266"/>
      <c r="I12" s="266"/>
      <c r="J12" s="232"/>
      <c r="K12" s="258">
        <v>8</v>
      </c>
      <c r="L12" s="260" t="str">
        <f>VLOOKUP(K12,'пр.взв.'!B7:E22,2,FALSE)</f>
        <v>MIKHAYLENKO Kristina</v>
      </c>
      <c r="M12" s="262">
        <f>VLOOKUP(K12,'пр.взв.'!B7:F22,3,FALSE)</f>
        <v>1993</v>
      </c>
      <c r="N12" s="262" t="str">
        <f>VLOOKUP(K12,'пр.взв.'!B7:E22,4,FALSE)</f>
        <v>UKR</v>
      </c>
      <c r="O12" s="264"/>
      <c r="P12" s="264"/>
      <c r="Q12" s="266"/>
      <c r="R12" s="266"/>
    </row>
    <row r="13" spans="1:18" ht="12.75" customHeight="1">
      <c r="A13" s="233"/>
      <c r="B13" s="268"/>
      <c r="C13" s="249"/>
      <c r="D13" s="251"/>
      <c r="E13" s="251"/>
      <c r="F13" s="252"/>
      <c r="G13" s="252"/>
      <c r="H13" s="256"/>
      <c r="I13" s="256"/>
      <c r="J13" s="233"/>
      <c r="K13" s="268"/>
      <c r="L13" s="249"/>
      <c r="M13" s="251"/>
      <c r="N13" s="251"/>
      <c r="O13" s="252"/>
      <c r="P13" s="252"/>
      <c r="Q13" s="256"/>
      <c r="R13" s="256"/>
    </row>
    <row r="15" spans="2:16" ht="15.75">
      <c r="B15" s="271" t="str">
        <f>B2</f>
        <v>Weight category 80W  кg.</v>
      </c>
      <c r="C15" s="272"/>
      <c r="D15" s="272"/>
      <c r="E15" s="272"/>
      <c r="F15" s="272"/>
      <c r="G15" s="272"/>
      <c r="H15" s="272"/>
      <c r="I15" s="272"/>
      <c r="K15" s="271" t="str">
        <f>K2</f>
        <v>Weight category 80W  кg.</v>
      </c>
      <c r="L15" s="272"/>
      <c r="M15" s="272"/>
      <c r="N15" s="272"/>
      <c r="O15" s="272"/>
      <c r="P15" s="272"/>
    </row>
    <row r="16" spans="2:18" ht="24.75" customHeight="1" thickBot="1">
      <c r="B16" s="59" t="s">
        <v>1</v>
      </c>
      <c r="C16" s="273" t="s">
        <v>29</v>
      </c>
      <c r="D16" s="273"/>
      <c r="E16" s="273"/>
      <c r="F16" s="273"/>
      <c r="G16" s="273"/>
      <c r="H16" s="273"/>
      <c r="I16" s="273"/>
      <c r="J16" s="68"/>
      <c r="K16" s="59" t="s">
        <v>2</v>
      </c>
      <c r="L16" s="273" t="s">
        <v>29</v>
      </c>
      <c r="M16" s="273"/>
      <c r="N16" s="273"/>
      <c r="O16" s="273"/>
      <c r="P16" s="273"/>
      <c r="Q16" s="273"/>
      <c r="R16" s="273"/>
    </row>
    <row r="17" spans="1:18" ht="12.75" customHeight="1">
      <c r="A17" s="160" t="s">
        <v>26</v>
      </c>
      <c r="B17" s="236" t="s">
        <v>4</v>
      </c>
      <c r="C17" s="238" t="s">
        <v>5</v>
      </c>
      <c r="D17" s="238" t="s">
        <v>6</v>
      </c>
      <c r="E17" s="238" t="s">
        <v>12</v>
      </c>
      <c r="F17" s="240" t="s">
        <v>13</v>
      </c>
      <c r="G17" s="241" t="s">
        <v>15</v>
      </c>
      <c r="H17" s="243" t="s">
        <v>16</v>
      </c>
      <c r="I17" s="245" t="s">
        <v>14</v>
      </c>
      <c r="J17" s="160" t="s">
        <v>26</v>
      </c>
      <c r="K17" s="236" t="s">
        <v>4</v>
      </c>
      <c r="L17" s="238" t="s">
        <v>5</v>
      </c>
      <c r="M17" s="238" t="s">
        <v>6</v>
      </c>
      <c r="N17" s="238" t="s">
        <v>12</v>
      </c>
      <c r="O17" s="240" t="s">
        <v>13</v>
      </c>
      <c r="P17" s="241" t="s">
        <v>15</v>
      </c>
      <c r="Q17" s="243" t="s">
        <v>16</v>
      </c>
      <c r="R17" s="245" t="s">
        <v>14</v>
      </c>
    </row>
    <row r="18" spans="1:18" ht="12.75" customHeight="1" thickBot="1">
      <c r="A18" s="161"/>
      <c r="B18" s="237" t="s">
        <v>4</v>
      </c>
      <c r="C18" s="239" t="s">
        <v>5</v>
      </c>
      <c r="D18" s="239" t="s">
        <v>6</v>
      </c>
      <c r="E18" s="239" t="s">
        <v>12</v>
      </c>
      <c r="F18" s="239" t="s">
        <v>13</v>
      </c>
      <c r="G18" s="242"/>
      <c r="H18" s="244"/>
      <c r="I18" s="163" t="s">
        <v>14</v>
      </c>
      <c r="J18" s="161"/>
      <c r="K18" s="237" t="s">
        <v>4</v>
      </c>
      <c r="L18" s="239" t="s">
        <v>5</v>
      </c>
      <c r="M18" s="239" t="s">
        <v>6</v>
      </c>
      <c r="N18" s="239" t="s">
        <v>12</v>
      </c>
      <c r="O18" s="239" t="s">
        <v>13</v>
      </c>
      <c r="P18" s="242"/>
      <c r="Q18" s="244"/>
      <c r="R18" s="163" t="s">
        <v>14</v>
      </c>
    </row>
    <row r="19" spans="1:18" ht="12.75" customHeight="1">
      <c r="A19" s="231">
        <v>1</v>
      </c>
      <c r="B19" s="246">
        <f>'пр.хода'!G7</f>
        <v>1</v>
      </c>
      <c r="C19" s="248" t="str">
        <f>VLOOKUP(B19,'пр.взв.'!B7:E22,2,FALSE)</f>
        <v>KHAKIMOVA Elena</v>
      </c>
      <c r="D19" s="250" t="str">
        <f>VLOOKUP(B19,'пр.взв.'!B7:F22,3,FALSE)</f>
        <v>1988 msic</v>
      </c>
      <c r="E19" s="250" t="str">
        <f>VLOOKUP(B19,'пр.взв.'!B7:E22,4,FALSE)</f>
        <v>RUS</v>
      </c>
      <c r="F19" s="252"/>
      <c r="G19" s="253"/>
      <c r="H19" s="254"/>
      <c r="I19" s="256"/>
      <c r="J19" s="231">
        <v>2</v>
      </c>
      <c r="K19" s="246" t="str">
        <f>'пр.хода'!G17</f>
        <v>2</v>
      </c>
      <c r="L19" s="248" t="e">
        <f>VLOOKUP(K19,'пр.взв.'!B7:E22,2,FALSE)</f>
        <v>#N/A</v>
      </c>
      <c r="M19" s="250" t="e">
        <f>VLOOKUP(K19,'пр.взв.'!B7:F22,3,FALSE)</f>
        <v>#N/A</v>
      </c>
      <c r="N19" s="250" t="e">
        <f>VLOOKUP(K19,'пр.взв.'!B7:E22,4,FALSE)</f>
        <v>#N/A</v>
      </c>
      <c r="O19" s="252"/>
      <c r="P19" s="253"/>
      <c r="Q19" s="254"/>
      <c r="R19" s="256"/>
    </row>
    <row r="20" spans="1:18" ht="12.75" customHeight="1">
      <c r="A20" s="232"/>
      <c r="B20" s="247"/>
      <c r="C20" s="249"/>
      <c r="D20" s="251"/>
      <c r="E20" s="251"/>
      <c r="F20" s="251"/>
      <c r="G20" s="251"/>
      <c r="H20" s="255"/>
      <c r="I20" s="257"/>
      <c r="J20" s="232"/>
      <c r="K20" s="247"/>
      <c r="L20" s="249"/>
      <c r="M20" s="251"/>
      <c r="N20" s="251"/>
      <c r="O20" s="251"/>
      <c r="P20" s="251"/>
      <c r="Q20" s="255"/>
      <c r="R20" s="257"/>
    </row>
    <row r="21" spans="1:18" ht="12.75" customHeight="1">
      <c r="A21" s="232"/>
      <c r="B21" s="258" t="str">
        <f>'пр.хода'!G11</f>
        <v>3</v>
      </c>
      <c r="C21" s="260" t="e">
        <f>VLOOKUP(B21,'пр.взв.'!B7:E22,2,FALSE)</f>
        <v>#N/A</v>
      </c>
      <c r="D21" s="262" t="e">
        <f>VLOOKUP(B21,'пр.взв.'!B7:F22,3,FALSE)</f>
        <v>#N/A</v>
      </c>
      <c r="E21" s="262" t="e">
        <f>VLOOKUP(B21,'пр.взв.'!B7:E22,4,FALSE)</f>
        <v>#N/A</v>
      </c>
      <c r="F21" s="264"/>
      <c r="G21" s="264"/>
      <c r="H21" s="266"/>
      <c r="I21" s="266"/>
      <c r="J21" s="232"/>
      <c r="K21" s="258" t="str">
        <f>'пр.хода'!G21</f>
        <v>4</v>
      </c>
      <c r="L21" s="260" t="e">
        <f>VLOOKUP(K21,'пр.взв.'!B7:E22,2,FALSE)</f>
        <v>#N/A</v>
      </c>
      <c r="M21" s="262" t="e">
        <f>VLOOKUP(K21,'пр.взв.'!B7:F22,3,FALSE)</f>
        <v>#N/A</v>
      </c>
      <c r="N21" s="262" t="e">
        <f>VLOOKUP(K21,'пр.взв.'!B7:E22,4,FALSE)</f>
        <v>#N/A</v>
      </c>
      <c r="O21" s="264"/>
      <c r="P21" s="264"/>
      <c r="Q21" s="266"/>
      <c r="R21" s="266"/>
    </row>
    <row r="22" spans="1:18" ht="12.75" customHeight="1">
      <c r="A22" s="233"/>
      <c r="B22" s="268"/>
      <c r="C22" s="249"/>
      <c r="D22" s="251"/>
      <c r="E22" s="251"/>
      <c r="F22" s="252"/>
      <c r="G22" s="252"/>
      <c r="H22" s="256"/>
      <c r="I22" s="256"/>
      <c r="J22" s="233"/>
      <c r="K22" s="268"/>
      <c r="L22" s="249"/>
      <c r="M22" s="251"/>
      <c r="N22" s="251"/>
      <c r="O22" s="252"/>
      <c r="P22" s="252"/>
      <c r="Q22" s="256"/>
      <c r="R22" s="256"/>
    </row>
    <row r="29" ht="12.75">
      <c r="N29" s="62"/>
    </row>
  </sheetData>
  <mergeCells count="146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2"/>
      <c r="E1" s="291" t="s">
        <v>43</v>
      </c>
      <c r="F1" s="292"/>
      <c r="G1" s="292"/>
      <c r="H1" s="292"/>
      <c r="I1" s="292"/>
      <c r="J1" s="293"/>
      <c r="K1" s="294" t="str">
        <f>'[1]реквизиты'!$A$2</f>
        <v>World Cup stage “Memorial A. Kharlampiev” (M&amp;W, M combat sambo)</v>
      </c>
      <c r="L1" s="295"/>
      <c r="M1" s="295"/>
      <c r="N1" s="295"/>
      <c r="O1" s="295"/>
      <c r="P1" s="296"/>
    </row>
    <row r="2" spans="4:20" ht="26.25" customHeight="1" thickBot="1">
      <c r="D2" s="34"/>
      <c r="E2" s="297" t="str">
        <f>HYPERLINK('пр.взв.'!A4)</f>
        <v>Weight category 80W  кg.</v>
      </c>
      <c r="F2" s="298"/>
      <c r="G2" s="298"/>
      <c r="H2" s="298"/>
      <c r="I2" s="298"/>
      <c r="J2" s="299"/>
      <c r="K2" s="300" t="str">
        <f>'[1]реквизиты'!$A$3</f>
        <v>March  24 -27.2012       Moscow (Russia)     </v>
      </c>
      <c r="L2" s="301"/>
      <c r="M2" s="301"/>
      <c r="N2" s="301"/>
      <c r="O2" s="301"/>
      <c r="P2" s="302"/>
      <c r="Q2" s="69"/>
      <c r="R2" s="69"/>
      <c r="S2" s="69"/>
      <c r="T2" s="69"/>
    </row>
    <row r="3" spans="17:19" ht="10.5" customHeight="1">
      <c r="Q3" s="1"/>
      <c r="R3" s="1"/>
      <c r="S3" s="1"/>
    </row>
    <row r="4" spans="3:17" ht="30.75" customHeight="1">
      <c r="C4" s="67"/>
      <c r="K4" s="1"/>
      <c r="L4" s="1"/>
      <c r="M4" s="339" t="s">
        <v>42</v>
      </c>
      <c r="N4" s="339"/>
      <c r="O4" s="339"/>
      <c r="P4" s="339"/>
      <c r="Q4" s="33"/>
    </row>
    <row r="5" spans="3:17" ht="5.25" customHeight="1" thickBot="1">
      <c r="C5" s="67"/>
      <c r="M5" s="91"/>
      <c r="N5" s="91"/>
      <c r="O5" s="91"/>
      <c r="P5" s="91"/>
      <c r="Q5" s="33"/>
    </row>
    <row r="6" spans="1:17" ht="15" customHeight="1" thickBot="1">
      <c r="A6" s="334" t="s">
        <v>38</v>
      </c>
      <c r="B6" s="92"/>
      <c r="C6" s="319">
        <v>1</v>
      </c>
      <c r="D6" s="280" t="str">
        <f>VLOOKUP(C6,'пр.взв.'!B7:F22,2,FALSE)</f>
        <v>KHAKIMOVA Elena</v>
      </c>
      <c r="E6" s="321" t="str">
        <f>VLOOKUP(C6,'пр.взв.'!B7:F22,3,FALSE)</f>
        <v>1988 msic</v>
      </c>
      <c r="F6" s="276" t="str">
        <f>VLOOKUP(C6,'пр.взв.'!B7:F22,4,FALSE)</f>
        <v>RUS</v>
      </c>
      <c r="G6" s="90"/>
      <c r="H6" s="90"/>
      <c r="I6" s="90"/>
      <c r="J6" s="100"/>
      <c r="K6" s="100"/>
      <c r="M6" s="305">
        <v>1</v>
      </c>
      <c r="N6" s="290">
        <f>K14</f>
        <v>4</v>
      </c>
      <c r="O6" s="288" t="str">
        <f>VLOOKUP(N6,'пр.взв.'!B7:E22,2,FALSE)</f>
        <v>SUBBOTINA Anna</v>
      </c>
      <c r="P6" s="289" t="str">
        <f>VLOOKUP(N6,'пр.взв.'!B7:F22,4,FALSE)</f>
        <v>RUS</v>
      </c>
      <c r="Q6" s="33"/>
    </row>
    <row r="7" spans="1:17" ht="15" customHeight="1">
      <c r="A7" s="335"/>
      <c r="B7" s="92"/>
      <c r="C7" s="320"/>
      <c r="D7" s="281"/>
      <c r="E7" s="322"/>
      <c r="F7" s="277"/>
      <c r="G7" s="99">
        <v>1</v>
      </c>
      <c r="H7" s="90"/>
      <c r="I7" s="90"/>
      <c r="J7" s="100"/>
      <c r="K7" s="100"/>
      <c r="M7" s="306"/>
      <c r="N7" s="282"/>
      <c r="O7" s="283"/>
      <c r="P7" s="284"/>
      <c r="Q7" s="33"/>
    </row>
    <row r="8" spans="1:17" ht="15" customHeight="1" thickBot="1">
      <c r="A8" s="335"/>
      <c r="B8" s="92"/>
      <c r="C8" s="317">
        <v>5</v>
      </c>
      <c r="D8" s="278" t="str">
        <f>VLOOKUP(C8,'пр.взв.'!B7:F22,2,FALSE)</f>
        <v>KALIBEK KYZY Dinara</v>
      </c>
      <c r="E8" s="323" t="str">
        <f>VLOOKUP(C8,'пр.взв.'!B7:F22,3,FALSE)</f>
        <v>1993 ms</v>
      </c>
      <c r="F8" s="274" t="str">
        <f>VLOOKUP(C8,'пр.взв.'!B9:F24,4,FALSE)</f>
        <v>KGZ</v>
      </c>
      <c r="G8" s="109" t="s">
        <v>66</v>
      </c>
      <c r="H8" s="110"/>
      <c r="I8" s="111"/>
      <c r="J8" s="112"/>
      <c r="K8" s="112"/>
      <c r="M8" s="303">
        <v>2</v>
      </c>
      <c r="N8" s="282">
        <v>1</v>
      </c>
      <c r="O8" s="283" t="str">
        <f>VLOOKUP(N8,'пр.взв.'!B7:F22,2,FALSE)</f>
        <v>KHAKIMOVA Elena</v>
      </c>
      <c r="P8" s="284" t="str">
        <f>VLOOKUP(N8,'пр.взв.'!B7:E22,4,FALSE)</f>
        <v>RUS</v>
      </c>
      <c r="Q8" s="33"/>
    </row>
    <row r="9" spans="1:17" ht="15" customHeight="1" thickBot="1">
      <c r="A9" s="336"/>
      <c r="B9" s="92"/>
      <c r="C9" s="318"/>
      <c r="D9" s="279"/>
      <c r="E9" s="324"/>
      <c r="F9" s="275"/>
      <c r="G9" s="113"/>
      <c r="H9" s="114"/>
      <c r="I9" s="94">
        <v>1</v>
      </c>
      <c r="J9" s="112"/>
      <c r="K9" s="112"/>
      <c r="M9" s="304"/>
      <c r="N9" s="282"/>
      <c r="O9" s="283" t="e">
        <f>VLOOKUP(N9,'пр.взв.'!B1:E24,2,FALSE)</f>
        <v>#N/A</v>
      </c>
      <c r="P9" s="284" t="e">
        <f>VLOOKUP(N9,'пр.взв.'!B1:E24,4,FALSE)</f>
        <v>#N/A</v>
      </c>
      <c r="Q9" s="33"/>
    </row>
    <row r="10" spans="1:17" ht="15" customHeight="1" thickBot="1">
      <c r="A10" s="334" t="s">
        <v>39</v>
      </c>
      <c r="B10" s="92"/>
      <c r="C10" s="319">
        <v>3</v>
      </c>
      <c r="D10" s="280" t="str">
        <f>VLOOKUP(C10,'пр.взв.'!B7:F22,2,FALSE)</f>
        <v>EZHOVA Ksenia</v>
      </c>
      <c r="E10" s="321" t="str">
        <f>VLOOKUP(C10,'пр.взв.'!B7:F22,3,FALSE)</f>
        <v>1986 ms</v>
      </c>
      <c r="F10" s="276" t="str">
        <f>VLOOKUP(C10,'пр.взв.'!B11:F26,4,FALSE)</f>
        <v>RUS</v>
      </c>
      <c r="G10" s="113"/>
      <c r="H10" s="114"/>
      <c r="I10" s="116" t="s">
        <v>68</v>
      </c>
      <c r="J10" s="117"/>
      <c r="K10" s="112"/>
      <c r="M10" s="329">
        <v>3</v>
      </c>
      <c r="N10" s="282">
        <f>E29</f>
        <v>2</v>
      </c>
      <c r="O10" s="283" t="str">
        <f>VLOOKUP(N10,'пр.взв.'!B7:F22,2,FALSE)</f>
        <v>TSIMASHENKA Svitlana</v>
      </c>
      <c r="P10" s="284" t="str">
        <f>VLOOKUP(N10,'пр.взв.'!B7:E22,4,FALSE)</f>
        <v>BLR</v>
      </c>
      <c r="Q10" s="33"/>
    </row>
    <row r="11" spans="1:17" ht="15" customHeight="1">
      <c r="A11" s="335"/>
      <c r="B11" s="92"/>
      <c r="C11" s="320"/>
      <c r="D11" s="281">
        <f>'пр.взв.'!C12</f>
        <v>0</v>
      </c>
      <c r="E11" s="322"/>
      <c r="F11" s="277">
        <f>'пр.взв.'!E12</f>
        <v>0</v>
      </c>
      <c r="G11" s="118" t="s">
        <v>67</v>
      </c>
      <c r="H11" s="119"/>
      <c r="I11" s="111"/>
      <c r="J11" s="120"/>
      <c r="K11" s="112"/>
      <c r="M11" s="330"/>
      <c r="N11" s="282"/>
      <c r="O11" s="283" t="e">
        <f>VLOOKUP(N11,'пр.взв.'!B1:E26,2,FALSE)</f>
        <v>#N/A</v>
      </c>
      <c r="P11" s="284" t="e">
        <f>VLOOKUP(N11,'пр.взв.'!B1:E26,4,FALSE)</f>
        <v>#N/A</v>
      </c>
      <c r="Q11" s="33"/>
    </row>
    <row r="12" spans="1:17" ht="15" customHeight="1" thickBot="1">
      <c r="A12" s="335"/>
      <c r="B12" s="92"/>
      <c r="C12" s="317">
        <v>7</v>
      </c>
      <c r="D12" s="278" t="str">
        <f>VLOOKUP(C12,'пр.взв.'!B7:F22,2,FALSE)</f>
        <v>MAISEYENKA Yelizaveta</v>
      </c>
      <c r="E12" s="323" t="str">
        <f>VLOOKUP(C12,'пр.взв.'!B7:F22,3,FALSE)</f>
        <v>1990 ms</v>
      </c>
      <c r="F12" s="274" t="str">
        <f>VLOOKUP(C12,'пр.взв.'!B13:F28,4,FALSE)</f>
        <v>BLR</v>
      </c>
      <c r="G12" s="121" t="s">
        <v>68</v>
      </c>
      <c r="H12" s="113"/>
      <c r="I12" s="114"/>
      <c r="J12" s="120"/>
      <c r="K12" s="112"/>
      <c r="M12" s="315">
        <v>3</v>
      </c>
      <c r="N12" s="282">
        <v>3</v>
      </c>
      <c r="O12" s="283" t="str">
        <f>VLOOKUP(N12,'пр.взв.'!B9:F24,2,FALSE)</f>
        <v>EZHOVA Ksenia</v>
      </c>
      <c r="P12" s="284" t="str">
        <f>VLOOKUP(N12,'пр.взв.'!B7:E24,4,FALSE)</f>
        <v>RUS</v>
      </c>
      <c r="Q12" s="33"/>
    </row>
    <row r="13" spans="1:17" ht="15" customHeight="1" thickBot="1">
      <c r="A13" s="336"/>
      <c r="B13" s="92"/>
      <c r="C13" s="318"/>
      <c r="D13" s="279">
        <f>'пр.взв.'!C20</f>
        <v>0</v>
      </c>
      <c r="E13" s="324"/>
      <c r="F13" s="275">
        <f>'пр.взв.'!E20</f>
        <v>0</v>
      </c>
      <c r="G13" s="113"/>
      <c r="H13" s="113"/>
      <c r="I13" s="114"/>
      <c r="J13" s="120"/>
      <c r="K13" s="112"/>
      <c r="M13" s="316"/>
      <c r="N13" s="282"/>
      <c r="O13" s="283" t="e">
        <f>VLOOKUP(N13,'пр.взв.'!B3:E28,2,FALSE)</f>
        <v>#N/A</v>
      </c>
      <c r="P13" s="284" t="e">
        <f>VLOOKUP(N13,'пр.взв.'!B3:E28,4,FALSE)</f>
        <v>#N/A</v>
      </c>
      <c r="Q13" s="33"/>
    </row>
    <row r="14" spans="3:17" ht="15" customHeight="1">
      <c r="C14" s="340"/>
      <c r="D14" s="88"/>
      <c r="E14" s="86"/>
      <c r="F14" s="87"/>
      <c r="G14" s="113"/>
      <c r="H14" s="113"/>
      <c r="I14" s="114"/>
      <c r="J14" s="120"/>
      <c r="K14" s="101">
        <v>4</v>
      </c>
      <c r="M14" s="310" t="s">
        <v>70</v>
      </c>
      <c r="N14" s="282">
        <v>5</v>
      </c>
      <c r="O14" s="283" t="str">
        <f>VLOOKUP(N14,'пр.взв.'!B1:F26,2,FALSE)</f>
        <v>KALIBEK KYZY Dinara</v>
      </c>
      <c r="P14" s="284" t="str">
        <f>VLOOKUP(N14,'пр.взв.'!B1:E26,4,FALSE)</f>
        <v>KGZ</v>
      </c>
      <c r="Q14" s="33"/>
    </row>
    <row r="15" spans="3:17" ht="15" customHeight="1" thickBot="1">
      <c r="C15" s="341"/>
      <c r="D15" s="88"/>
      <c r="E15" s="86"/>
      <c r="F15" s="87"/>
      <c r="G15" s="113"/>
      <c r="H15" s="113"/>
      <c r="I15" s="114"/>
      <c r="J15" s="120"/>
      <c r="K15" s="122" t="s">
        <v>68</v>
      </c>
      <c r="M15" s="311"/>
      <c r="N15" s="282"/>
      <c r="O15" s="283" t="e">
        <f>VLOOKUP(N15,'пр.взв.'!B5:E30,2,FALSE)</f>
        <v>#N/A</v>
      </c>
      <c r="P15" s="284" t="e">
        <f>VLOOKUP(N15,'пр.взв.'!B5:E30,4,FALSE)</f>
        <v>#N/A</v>
      </c>
      <c r="Q15" s="33"/>
    </row>
    <row r="16" spans="1:17" ht="15" customHeight="1" thickBot="1">
      <c r="A16" s="334" t="s">
        <v>40</v>
      </c>
      <c r="B16" s="92"/>
      <c r="C16" s="337">
        <v>2</v>
      </c>
      <c r="D16" s="280" t="str">
        <f>VLOOKUP(C16,'пр.взв.'!B7:F22,2,FALSE)</f>
        <v>TSIMASHENKA Svitlana</v>
      </c>
      <c r="E16" s="321" t="str">
        <f>VLOOKUP(C16,'пр.взв.'!B7:F22,3,FALSE)</f>
        <v>1984 msic</v>
      </c>
      <c r="F16" s="276" t="str">
        <f>VLOOKUP(C16,'пр.взв.'!B7:F22,4,FALSE)</f>
        <v>BLR</v>
      </c>
      <c r="G16" s="113"/>
      <c r="H16" s="113"/>
      <c r="I16" s="114"/>
      <c r="J16" s="120"/>
      <c r="K16" s="112"/>
      <c r="M16" s="308" t="s">
        <v>70</v>
      </c>
      <c r="N16" s="282">
        <v>7</v>
      </c>
      <c r="O16" s="283" t="str">
        <f>VLOOKUP(N16,'пр.взв.'!B3:F28,2,FALSE)</f>
        <v>MAISEYENKA Yelizaveta</v>
      </c>
      <c r="P16" s="284" t="str">
        <f>VLOOKUP(N16,'пр.взв.'!B3:E28,4,FALSE)</f>
        <v>BLR</v>
      </c>
      <c r="Q16" s="33" t="s">
        <v>65</v>
      </c>
    </row>
    <row r="17" spans="1:17" ht="15" customHeight="1">
      <c r="A17" s="335"/>
      <c r="B17" s="92"/>
      <c r="C17" s="338"/>
      <c r="D17" s="281">
        <f>'пр.взв.'!C10</f>
        <v>0</v>
      </c>
      <c r="E17" s="322"/>
      <c r="F17" s="277">
        <f>'пр.взв.'!E10</f>
        <v>0</v>
      </c>
      <c r="G17" s="115" t="s">
        <v>71</v>
      </c>
      <c r="H17" s="113"/>
      <c r="I17" s="114"/>
      <c r="J17" s="120"/>
      <c r="K17" s="112"/>
      <c r="M17" s="309"/>
      <c r="N17" s="282"/>
      <c r="O17" s="283" t="e">
        <f>VLOOKUP(N17,'пр.взв.'!B7:E32,2,FALSE)</f>
        <v>#N/A</v>
      </c>
      <c r="P17" s="284" t="e">
        <f>VLOOKUP(N17,'пр.взв.'!B7:E32,4,FALSE)</f>
        <v>#N/A</v>
      </c>
      <c r="Q17" s="33"/>
    </row>
    <row r="18" spans="1:17" ht="15" customHeight="1" thickBot="1">
      <c r="A18" s="335"/>
      <c r="B18" s="92"/>
      <c r="C18" s="327">
        <v>6</v>
      </c>
      <c r="D18" s="278" t="str">
        <f>VLOOKUP(C18,'пр.взв.'!B7:F22,2,FALSE)</f>
        <v>ASLANOVA Elpida</v>
      </c>
      <c r="E18" s="323" t="str">
        <f>VLOOKUP(C18,'пр.взв.'!B7:F22,3,FALSE)</f>
        <v>1991 ms</v>
      </c>
      <c r="F18" s="274" t="str">
        <f>VLOOKUP(C18,'пр.взв.'!B7:F22,4,FALSE)</f>
        <v>RUS</v>
      </c>
      <c r="G18" s="116" t="s">
        <v>68</v>
      </c>
      <c r="H18" s="110"/>
      <c r="I18" s="111"/>
      <c r="J18" s="120"/>
      <c r="K18" s="112"/>
      <c r="M18" s="308" t="s">
        <v>70</v>
      </c>
      <c r="N18" s="282">
        <v>6</v>
      </c>
      <c r="O18" s="283" t="str">
        <f>VLOOKUP(N18,'пр.взв.'!B5:F30,2,FALSE)</f>
        <v>ASLANOVA Elpida</v>
      </c>
      <c r="P18" s="284" t="str">
        <f>VLOOKUP(N18,'пр.взв.'!B1:E30,4,FALSE)</f>
        <v>RUS</v>
      </c>
      <c r="Q18" s="33"/>
    </row>
    <row r="19" spans="1:17" ht="15" customHeight="1" thickBot="1">
      <c r="A19" s="336"/>
      <c r="B19" s="92"/>
      <c r="C19" s="328"/>
      <c r="D19" s="279">
        <f>'пр.взв.'!C18</f>
        <v>0</v>
      </c>
      <c r="E19" s="324"/>
      <c r="F19" s="275">
        <f>'пр.взв.'!E18</f>
        <v>0</v>
      </c>
      <c r="G19" s="113"/>
      <c r="H19" s="114"/>
      <c r="I19" s="95">
        <v>4</v>
      </c>
      <c r="J19" s="123"/>
      <c r="K19" s="112"/>
      <c r="M19" s="309"/>
      <c r="N19" s="282"/>
      <c r="O19" s="283" t="e">
        <f>VLOOKUP(N19,'пр.взв.'!B1:E34,2,FALSE)</f>
        <v>#N/A</v>
      </c>
      <c r="P19" s="284" t="e">
        <f>VLOOKUP(N19,'пр.взв.'!B3:E34,4,FALSE)</f>
        <v>#N/A</v>
      </c>
      <c r="Q19" s="33"/>
    </row>
    <row r="20" spans="1:17" ht="15" customHeight="1" thickBot="1">
      <c r="A20" s="334" t="s">
        <v>41</v>
      </c>
      <c r="B20" s="92"/>
      <c r="C20" s="337">
        <v>4</v>
      </c>
      <c r="D20" s="280" t="str">
        <f>VLOOKUP(C20,'пр.взв.'!B7:F22,2,FALSE)</f>
        <v>SUBBOTINA Anna</v>
      </c>
      <c r="E20" s="321" t="str">
        <f>VLOOKUP(C20,'пр.взв.'!B7:F22,3,FALSE)</f>
        <v>1982 msic</v>
      </c>
      <c r="F20" s="276" t="str">
        <f>VLOOKUP(C20,'пр.взв.'!B7:F22,4,FALSE)</f>
        <v>RUS</v>
      </c>
      <c r="G20" s="113"/>
      <c r="H20" s="114"/>
      <c r="I20" s="121" t="s">
        <v>66</v>
      </c>
      <c r="J20" s="124"/>
      <c r="K20" s="112"/>
      <c r="M20" s="308" t="s">
        <v>70</v>
      </c>
      <c r="N20" s="282">
        <v>8</v>
      </c>
      <c r="O20" s="283" t="str">
        <f>VLOOKUP(N20,'пр.взв.'!B1:F32,2,FALSE)</f>
        <v>MIKHAYLENKO Kristina</v>
      </c>
      <c r="P20" s="284" t="str">
        <f>VLOOKUP(N20,'пр.взв.'!B1:E32,4,FALSE)</f>
        <v>UKR</v>
      </c>
      <c r="Q20" s="33"/>
    </row>
    <row r="21" spans="1:17" ht="15" customHeight="1" thickBot="1">
      <c r="A21" s="335"/>
      <c r="B21" s="92"/>
      <c r="C21" s="338"/>
      <c r="D21" s="281">
        <f>'пр.взв.'!C14</f>
        <v>0</v>
      </c>
      <c r="E21" s="322"/>
      <c r="F21" s="277">
        <f>'пр.взв.'!E14</f>
        <v>0</v>
      </c>
      <c r="G21" s="118" t="s">
        <v>69</v>
      </c>
      <c r="H21" s="119"/>
      <c r="I21" s="111"/>
      <c r="J21" s="124"/>
      <c r="K21" s="112"/>
      <c r="M21" s="312"/>
      <c r="N21" s="285"/>
      <c r="O21" s="286" t="e">
        <f>VLOOKUP(N21,'пр.взв.'!B1:E36,2,FALSE)</f>
        <v>#N/A</v>
      </c>
      <c r="P21" s="287" t="e">
        <f>VLOOKUP(N21,'пр.взв.'!B1:E36,4,FALSE)</f>
        <v>#N/A</v>
      </c>
      <c r="Q21" s="33"/>
    </row>
    <row r="22" spans="1:17" ht="15" customHeight="1" thickBot="1">
      <c r="A22" s="335"/>
      <c r="B22" s="92"/>
      <c r="C22" s="327">
        <v>8</v>
      </c>
      <c r="D22" s="278" t="str">
        <f>VLOOKUP(C22,'пр.взв.'!B7:F22,2,FALSE)</f>
        <v>MIKHAYLENKO Kristina</v>
      </c>
      <c r="E22" s="323">
        <f>VLOOKUP(C22,'пр.взв.'!B7:F22,3,FALSE)</f>
        <v>1993</v>
      </c>
      <c r="F22" s="274" t="str">
        <f>VLOOKUP(C22,'пр.взв.'!B7:F22,4,FALSE)</f>
        <v>UKR</v>
      </c>
      <c r="G22" s="121" t="s">
        <v>66</v>
      </c>
      <c r="H22" s="113"/>
      <c r="I22" s="114"/>
      <c r="J22" s="124"/>
      <c r="K22" s="112"/>
      <c r="O22" s="79"/>
      <c r="P22" s="80"/>
      <c r="Q22" s="33"/>
    </row>
    <row r="23" spans="1:17" ht="15" customHeight="1" thickBot="1">
      <c r="A23" s="336"/>
      <c r="B23" s="92"/>
      <c r="C23" s="328"/>
      <c r="D23" s="279">
        <f>'пр.взв.'!C22</f>
        <v>0</v>
      </c>
      <c r="E23" s="324"/>
      <c r="F23" s="275">
        <f>'пр.взв.'!E22</f>
        <v>0</v>
      </c>
      <c r="G23" s="125"/>
      <c r="H23" s="125"/>
      <c r="I23" s="126"/>
      <c r="J23" s="127"/>
      <c r="K23" s="62"/>
      <c r="O23" s="79"/>
      <c r="P23" s="80"/>
      <c r="Q23" s="33"/>
    </row>
    <row r="24" spans="3:10" ht="38.25" customHeight="1">
      <c r="C24" s="331" t="s">
        <v>44</v>
      </c>
      <c r="D24" s="331"/>
      <c r="E24" s="331"/>
      <c r="F24" s="331"/>
      <c r="G24" s="331"/>
      <c r="H24" s="331"/>
      <c r="I24" s="331"/>
      <c r="J24" s="331"/>
    </row>
    <row r="25" spans="3:8" ht="25.5" customHeight="1">
      <c r="C25" s="38"/>
      <c r="H25" s="38"/>
    </row>
    <row r="26" ht="12.75" customHeight="1" thickBot="1"/>
    <row r="27" spans="3:13" ht="13.5" customHeight="1">
      <c r="C27" s="332">
        <v>3</v>
      </c>
      <c r="D27" s="81"/>
      <c r="H27" s="307"/>
      <c r="I27" s="10"/>
      <c r="J27" s="10"/>
      <c r="K27" s="10"/>
      <c r="L27" s="10"/>
      <c r="M27" s="10"/>
    </row>
    <row r="28" spans="3:13" ht="12.75" customHeight="1" thickBot="1">
      <c r="C28" s="333"/>
      <c r="D28" s="82"/>
      <c r="H28" s="307"/>
      <c r="I28" s="10"/>
      <c r="J28" s="10"/>
      <c r="K28" s="10"/>
      <c r="L28" s="10"/>
      <c r="M28" s="10"/>
    </row>
    <row r="29" spans="3:13" ht="15.75" customHeight="1">
      <c r="C29" s="93"/>
      <c r="D29" s="83"/>
      <c r="E29" s="89">
        <v>2</v>
      </c>
      <c r="H29" s="102"/>
      <c r="I29" s="10"/>
      <c r="J29" s="10"/>
      <c r="K29" s="10"/>
      <c r="L29" s="313"/>
      <c r="M29" s="313"/>
    </row>
    <row r="30" spans="3:13" ht="12.75" customHeight="1" thickBot="1">
      <c r="C30" s="93"/>
      <c r="D30" s="83"/>
      <c r="E30" s="128" t="s">
        <v>66</v>
      </c>
      <c r="H30" s="102"/>
      <c r="I30" s="10"/>
      <c r="J30" s="10"/>
      <c r="K30" s="10"/>
      <c r="L30" s="314"/>
      <c r="M30" s="314"/>
    </row>
    <row r="31" spans="3:13" ht="13.5" customHeight="1">
      <c r="C31" s="325">
        <v>2</v>
      </c>
      <c r="D31" s="84"/>
      <c r="H31" s="307"/>
      <c r="I31" s="10"/>
      <c r="J31" s="10"/>
      <c r="K31" s="10"/>
      <c r="L31" s="10"/>
      <c r="M31" s="10"/>
    </row>
    <row r="32" spans="3:13" ht="13.5" thickBot="1">
      <c r="C32" s="326"/>
      <c r="D32" s="81"/>
      <c r="H32" s="307"/>
      <c r="I32" s="10"/>
      <c r="J32" s="10"/>
      <c r="K32" s="10"/>
      <c r="L32" s="10"/>
      <c r="M32" s="10"/>
    </row>
    <row r="35" spans="5:8" ht="12.75">
      <c r="E35" s="1"/>
      <c r="F35" s="1"/>
      <c r="G35" s="1"/>
      <c r="H35" s="1"/>
    </row>
    <row r="36" spans="3:13" ht="15.75">
      <c r="C36" s="11" t="str">
        <f>'[1]реквизиты'!$A$8</f>
        <v>Chief referee</v>
      </c>
      <c r="D36" s="8"/>
      <c r="E36" s="8"/>
      <c r="F36" s="8"/>
      <c r="G36" s="1"/>
      <c r="H36" s="37"/>
      <c r="J36" s="76" t="str">
        <f>'[1]реквизиты'!$G$8</f>
        <v>Y. Shoya</v>
      </c>
      <c r="L36" s="96"/>
      <c r="M36" t="str">
        <f>'[1]реквизиты'!$G$9</f>
        <v>/RUS/</v>
      </c>
    </row>
    <row r="37" spans="3:13" ht="15.75">
      <c r="C37" s="78"/>
      <c r="D37" s="8"/>
      <c r="E37" s="8"/>
      <c r="F37" s="8"/>
      <c r="G37" s="1"/>
      <c r="H37" s="75"/>
      <c r="I37" s="1"/>
      <c r="J37" s="77"/>
      <c r="L37" s="97"/>
      <c r="M37" s="1"/>
    </row>
    <row r="38" spans="3:11" ht="15">
      <c r="C38" s="14">
        <f>HYPERLINK('[1]реквизиты'!$A$13)</f>
      </c>
      <c r="E38" s="8"/>
      <c r="F38" s="8"/>
      <c r="G38" s="12"/>
      <c r="H38" s="37">
        <f>HYPERLINK('[1]реквизиты'!$G$13)</f>
      </c>
      <c r="J38" s="76"/>
      <c r="K38" s="15"/>
    </row>
    <row r="39" spans="5:10" ht="15">
      <c r="E39" s="1"/>
      <c r="F39" s="1"/>
      <c r="G39" s="1"/>
      <c r="H39" s="1"/>
      <c r="J39" s="76"/>
    </row>
    <row r="40" spans="5:10" ht="15">
      <c r="E40" s="1"/>
      <c r="F40" s="1"/>
      <c r="G40" s="1"/>
      <c r="H40" s="1"/>
      <c r="J40" s="76"/>
    </row>
    <row r="41" spans="3:13" ht="15.75">
      <c r="C41" s="11" t="str">
        <f>'[1]реквизиты'!$A$10</f>
        <v>Chief  secretary</v>
      </c>
      <c r="E41" s="1"/>
      <c r="F41" s="1"/>
      <c r="G41" s="1"/>
      <c r="H41" s="1"/>
      <c r="J41" s="76" t="str">
        <f>'[1]реквизиты'!$G$10</f>
        <v>R. Zakirov</v>
      </c>
      <c r="L41" s="96"/>
      <c r="M41" t="str">
        <f>'[1]реквизиты'!$G$11</f>
        <v>/RUS/</v>
      </c>
    </row>
    <row r="42" spans="10:13" ht="15">
      <c r="J42" s="77"/>
      <c r="M42" s="98"/>
    </row>
  </sheetData>
  <mergeCells count="81"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8:C9"/>
    <mergeCell ref="C10:C11"/>
    <mergeCell ref="E10:E11"/>
    <mergeCell ref="C12:C13"/>
    <mergeCell ref="E12:E13"/>
    <mergeCell ref="D10:D11"/>
    <mergeCell ref="D12:D13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E1:J1"/>
    <mergeCell ref="K1:P1"/>
    <mergeCell ref="E2:J2"/>
    <mergeCell ref="K2:P2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2:N13"/>
    <mergeCell ref="O12:O13"/>
    <mergeCell ref="P12:P13"/>
    <mergeCell ref="N14:N15"/>
    <mergeCell ref="O14:O15"/>
    <mergeCell ref="P14:P15"/>
    <mergeCell ref="N16:N17"/>
    <mergeCell ref="O16:O17"/>
    <mergeCell ref="P16:P17"/>
    <mergeCell ref="N18:N19"/>
    <mergeCell ref="O18:O19"/>
    <mergeCell ref="P18:P19"/>
    <mergeCell ref="N20:N21"/>
    <mergeCell ref="O20:O21"/>
    <mergeCell ref="P20:P21"/>
    <mergeCell ref="D6:D7"/>
    <mergeCell ref="D8:D9"/>
    <mergeCell ref="F6:F7"/>
    <mergeCell ref="F8:F9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2012-03-26T14:45:05Z</cp:lastPrinted>
  <dcterms:created xsi:type="dcterms:W3CDTF">1996-10-08T23:32:33Z</dcterms:created>
  <dcterms:modified xsi:type="dcterms:W3CDTF">2012-03-27T07:21:32Z</dcterms:modified>
  <cp:category/>
  <cp:version/>
  <cp:contentType/>
  <cp:contentStatus/>
</cp:coreProperties>
</file>