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<sst xmlns="http://schemas.openxmlformats.org/spreadsheetml/2006/main" count="288" uniqueCount="102">
  <si>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</si>
  <si>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</si>
  <si>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</si>
  <si>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</si>
  <si>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</si>
  <si>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</si>
  <si>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</si>
  <si>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</si>
  <si>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</si>
  <si>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</si>
  <si>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</si>
  <si>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</si>
  <si>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</si>
  <si>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</si>
  <si>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</si>
  <si>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</si>
  <si>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</si>
  <si>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</si>
  <si>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</si>
  <si>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</si>
  <si>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</si>
  <si>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</si>
  <si>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</si>
  <si>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</si>
  <si>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</si>
  <si>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</si>
  <si>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</si>
  <si>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</si>
  <si>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</si>
  <si>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</si>
  <si>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</si>
  <si>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</si>
  <si>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</si>
  <si>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</si>
  <si>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</si>
  <si>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</si>
  <si>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</si>
  <si>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</si>
  <si>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</si>
  <si>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</si>
  <si>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</si>
  <si>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</si>
  <si>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</si>
  <si>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</si>
  <si>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</si>
  <si>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</si>
  <si>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</si>
  <si>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</si>
  <si>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</si>
  <si>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</si>
  <si>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</si>
  <si>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</si>
  <si>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</si>
  <si>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</si>
  <si>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</si>
  <si>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</si>
  <si>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RAMANCHYK Aliaksei</t>
  </si>
  <si>
    <t>1989 msik</t>
  </si>
  <si>
    <t>BLR</t>
  </si>
  <si>
    <t>GLADYSHEV PETR</t>
  </si>
  <si>
    <t>1989 ms</t>
  </si>
  <si>
    <t>RUS</t>
  </si>
  <si>
    <t>KURZHEV Ali</t>
  </si>
  <si>
    <t>PICOT Eole</t>
  </si>
  <si>
    <t xml:space="preserve"> </t>
  </si>
  <si>
    <t>FRA</t>
  </si>
  <si>
    <t>ORLOV Aleksey</t>
  </si>
  <si>
    <t>1990 ms</t>
  </si>
  <si>
    <t>KOKSHA Aliaksandr</t>
  </si>
  <si>
    <t>JALOLOV  Abbos</t>
  </si>
  <si>
    <t>UZB</t>
  </si>
  <si>
    <t>PAPADOPOULOS Losif</t>
  </si>
  <si>
    <t>NIKOLAEV SERGEY</t>
  </si>
  <si>
    <t>ALKEY ASYLBEK</t>
  </si>
  <si>
    <t>1983 msik</t>
  </si>
  <si>
    <t>KAZ</t>
  </si>
  <si>
    <t>RODRIGUEZ BlanCO</t>
  </si>
  <si>
    <t>MASHKO Ihar</t>
  </si>
  <si>
    <t>1987 ms</t>
  </si>
  <si>
    <t>YONGMIN KIM</t>
  </si>
  <si>
    <t>KOR</t>
  </si>
  <si>
    <t>GULIYEV Zulfugar</t>
  </si>
  <si>
    <t>AZE</t>
  </si>
  <si>
    <t>GABDESHEV Aybek</t>
  </si>
  <si>
    <t>1986 ms</t>
  </si>
  <si>
    <t>SHABUROV ALEKSANDR</t>
  </si>
  <si>
    <t>KOSAKYAN  Garik</t>
  </si>
  <si>
    <t>LEU Ivrie</t>
  </si>
  <si>
    <t>MDA</t>
  </si>
  <si>
    <t>BABIYCHYK DMITRIY</t>
  </si>
  <si>
    <t>1984 zms</t>
  </si>
  <si>
    <t>UKR</t>
  </si>
  <si>
    <t>DALAI Enkhbolo</t>
  </si>
  <si>
    <t>MNG</t>
  </si>
  <si>
    <t>Weight category 74 кg</t>
  </si>
  <si>
    <t>SPA</t>
  </si>
  <si>
    <t>GRE</t>
  </si>
  <si>
    <t>Fight for 3rd place</t>
  </si>
  <si>
    <t>5-8</t>
  </si>
  <si>
    <t>9-16</t>
  </si>
  <si>
    <t>17-20</t>
  </si>
  <si>
    <t>FOFANOV   KOVSTANTIN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</si>
</sst>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27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2" fillId="0" borderId="25" xfId="43" applyFont="1" applyBorder="1" applyAlignment="1">
      <alignment horizontal="center" vertical="center" wrapText="1"/>
    </xf>
    <xf numFmtId="178" fontId="12" fillId="0" borderId="36" xfId="43" applyFont="1" applyBorder="1" applyAlignment="1">
      <alignment horizontal="center" vertical="center" wrapText="1"/>
    </xf>
    <xf numFmtId="178" fontId="12" fillId="0" borderId="43" xfId="43" applyFont="1" applyBorder="1" applyAlignment="1">
      <alignment horizontal="center" vertical="center" wrapText="1"/>
    </xf>
    <xf numFmtId="178" fontId="12" fillId="0" borderId="44" xfId="43" applyFont="1" applyBorder="1" applyAlignment="1">
      <alignment horizontal="center" vertical="center" wrapText="1"/>
    </xf>
    <xf numFmtId="0" fontId="12" fillId="0" borderId="45" xfId="43" applyNumberFormat="1" applyFont="1" applyBorder="1" applyAlignment="1">
      <alignment horizontal="center" vertical="center" wrapText="1"/>
    </xf>
    <xf numFmtId="0" fontId="12" fillId="0" borderId="46" xfId="43" applyNumberFormat="1" applyFont="1" applyBorder="1" applyAlignment="1">
      <alignment horizontal="center" vertical="center" wrapText="1"/>
    </xf>
    <xf numFmtId="178" fontId="17" fillId="25" borderId="47" xfId="43" applyFont="1" applyFill="1" applyBorder="1" applyAlignment="1">
      <alignment horizontal="center" vertical="center" wrapText="1"/>
    </xf>
    <xf numFmtId="178" fontId="17" fillId="25" borderId="36" xfId="43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178" fontId="17" fillId="17" borderId="25" xfId="43" applyFont="1" applyFill="1" applyBorder="1" applyAlignment="1">
      <alignment horizontal="center" vertical="center" wrapText="1"/>
    </xf>
    <xf numFmtId="178" fontId="17" fillId="17" borderId="36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20" xfId="42" applyFont="1" applyBorder="1" applyAlignment="1" applyProtection="1">
      <alignment horizontal="left" vertical="center" wrapText="1"/>
      <protection/>
    </xf>
    <xf numFmtId="0" fontId="6" fillId="0" borderId="47" xfId="42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27" xfId="42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56" fillId="0" borderId="47" xfId="42" applyFont="1" applyBorder="1" applyAlignment="1" applyProtection="1">
      <alignment horizontal="left" vertical="center" wrapText="1"/>
      <protection/>
    </xf>
    <xf numFmtId="0" fontId="56" fillId="0" borderId="26" xfId="0" applyFont="1" applyBorder="1" applyAlignment="1">
      <alignment horizontal="left" vertical="center" wrapText="1"/>
    </xf>
    <xf numFmtId="0" fontId="56" fillId="0" borderId="47" xfId="42" applyFont="1" applyBorder="1" applyAlignment="1" applyProtection="1">
      <alignment horizontal="center" vertical="center" wrapText="1"/>
      <protection/>
    </xf>
    <xf numFmtId="0" fontId="56" fillId="0" borderId="26" xfId="0" applyFont="1" applyBorder="1" applyAlignment="1">
      <alignment horizontal="center" vertical="center" wrapText="1"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27" xfId="42" applyFont="1" applyBorder="1" applyAlignment="1" applyProtection="1">
      <alignment horizontal="center" vertical="center" wrapText="1"/>
      <protection/>
    </xf>
    <xf numFmtId="0" fontId="56" fillId="0" borderId="36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54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0" fillId="0" borderId="61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64" xfId="0" applyFont="1" applyFill="1" applyBorder="1" applyAlignment="1">
      <alignment horizontal="center" vertical="center"/>
    </xf>
    <xf numFmtId="0" fontId="29" fillId="26" borderId="21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7" fillId="27" borderId="68" xfId="42" applyFont="1" applyFill="1" applyBorder="1" applyAlignment="1" applyProtection="1">
      <alignment horizontal="center" vertical="center" wrapText="1"/>
      <protection/>
    </xf>
    <xf numFmtId="0" fontId="27" fillId="27" borderId="22" xfId="42" applyFont="1" applyFill="1" applyBorder="1" applyAlignment="1" applyProtection="1">
      <alignment horizontal="center" vertical="center" wrapText="1"/>
      <protection/>
    </xf>
    <xf numFmtId="0" fontId="27" fillId="27" borderId="69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17" borderId="21" xfId="0" applyFont="1" applyFill="1" applyBorder="1" applyAlignment="1">
      <alignment horizontal="center" vertical="center"/>
    </xf>
    <xf numFmtId="0" fontId="29" fillId="17" borderId="10" xfId="0" applyFont="1" applyFill="1" applyBorder="1" applyAlignment="1">
      <alignment horizontal="center" vertical="center"/>
    </xf>
    <xf numFmtId="0" fontId="29" fillId="17" borderId="64" xfId="0" applyFont="1" applyFill="1" applyBorder="1" applyAlignment="1">
      <alignment horizontal="center" vertical="center"/>
    </xf>
    <xf numFmtId="0" fontId="33" fillId="25" borderId="0" xfId="42" applyFont="1" applyFill="1" applyBorder="1" applyAlignment="1" applyProtection="1">
      <alignment horizontal="center" vertical="center"/>
      <protection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5" fillId="22" borderId="22" xfId="42" applyNumberFormat="1" applyFont="1" applyFill="1" applyBorder="1" applyAlignment="1" applyProtection="1">
      <alignment horizontal="center" vertical="center" wrapText="1"/>
      <protection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" fillId="3" borderId="6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31" fillId="0" borderId="22" xfId="42" applyNumberFormat="1" applyFont="1" applyFill="1" applyBorder="1" applyAlignment="1" applyProtection="1">
      <alignment horizontal="center" vertical="center" wrapText="1"/>
      <protection/>
    </xf>
    <xf numFmtId="0" fontId="31" fillId="0" borderId="69" xfId="42" applyNumberFormat="1" applyFont="1" applyFill="1" applyBorder="1" applyAlignment="1" applyProtection="1">
      <alignment horizontal="center" vertical="center" wrapText="1"/>
      <protection/>
    </xf>
    <xf numFmtId="0" fontId="6" fillId="0" borderId="68" xfId="42" applyNumberFormat="1" applyFont="1" applyBorder="1" applyAlignment="1" applyProtection="1">
      <alignment horizontal="center" vertical="center" wrapText="1"/>
      <protection/>
    </xf>
    <xf numFmtId="0" fontId="6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69" xfId="42" applyNumberFormat="1" applyFont="1" applyBorder="1" applyAlignment="1" applyProtection="1">
      <alignment horizontal="center" vertical="center" wrapText="1"/>
      <protection/>
    </xf>
    <xf numFmtId="49" fontId="16" fillId="0" borderId="52" xfId="0" applyNumberFormat="1" applyFont="1" applyFill="1" applyBorder="1" applyAlignment="1">
      <alignment horizontal="center" wrapText="1"/>
    </xf>
    <xf numFmtId="49" fontId="16" fillId="0" borderId="47" xfId="0" applyNumberFormat="1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justify"/>
    </xf>
    <xf numFmtId="0" fontId="7" fillId="3" borderId="20" xfId="0" applyNumberFormat="1" applyFont="1" applyFill="1" applyBorder="1" applyAlignment="1">
      <alignment horizontal="center" vertical="center" wrapText="1"/>
    </xf>
    <xf numFmtId="0" fontId="7" fillId="3" borderId="47" xfId="0" applyNumberFormat="1" applyFont="1" applyFill="1" applyBorder="1" applyAlignment="1">
      <alignment horizontal="center" vertical="center" wrapText="1"/>
    </xf>
    <xf numFmtId="0" fontId="7" fillId="27" borderId="52" xfId="0" applyNumberFormat="1" applyFont="1" applyFill="1" applyBorder="1" applyAlignment="1">
      <alignment horizontal="center" wrapText="1"/>
    </xf>
    <xf numFmtId="0" fontId="7" fillId="27" borderId="47" xfId="0" applyNumberFormat="1" applyFont="1" applyFill="1" applyBorder="1" applyAlignment="1">
      <alignment horizontal="center" wrapText="1"/>
    </xf>
    <xf numFmtId="0" fontId="38" fillId="0" borderId="51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4" fillId="25" borderId="51" xfId="0" applyFont="1" applyFill="1" applyBorder="1" applyAlignment="1">
      <alignment horizontal="center" vertical="center" wrapText="1"/>
    </xf>
    <xf numFmtId="0" fontId="35" fillId="25" borderId="46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left" vertical="center" wrapText="1"/>
    </xf>
    <xf numFmtId="0" fontId="57" fillId="0" borderId="46" xfId="0" applyFont="1" applyFill="1" applyBorder="1" applyAlignment="1">
      <alignment horizontal="left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7" fillId="4" borderId="20" xfId="0" applyNumberFormat="1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5" fillId="17" borderId="5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left" vertical="center" wrapText="1"/>
    </xf>
    <xf numFmtId="0" fontId="37" fillId="0" borderId="46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wrapText="1"/>
    </xf>
    <xf numFmtId="0" fontId="7" fillId="0" borderId="52" xfId="0" applyNumberFormat="1" applyFont="1" applyFill="1" applyBorder="1" applyAlignment="1">
      <alignment horizontal="center" wrapText="1"/>
    </xf>
    <xf numFmtId="0" fontId="7" fillId="0" borderId="47" xfId="0" applyNumberFormat="1" applyFont="1" applyFill="1" applyBorder="1" applyAlignment="1">
      <alignment horizontal="center" wrapText="1"/>
    </xf>
    <xf numFmtId="0" fontId="0" fillId="3" borderId="27" xfId="0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0" fontId="7" fillId="0" borderId="70" xfId="0" applyNumberFormat="1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 textRotation="90"/>
    </xf>
    <xf numFmtId="0" fontId="7" fillId="4" borderId="52" xfId="0" applyNumberFormat="1" applyFont="1" applyFill="1" applyBorder="1" applyAlignment="1">
      <alignment horizontal="center" wrapText="1"/>
    </xf>
    <xf numFmtId="0" fontId="7" fillId="4" borderId="47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left" vertical="center" wrapText="1"/>
    </xf>
    <xf numFmtId="0" fontId="58" fillId="0" borderId="27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4" fillId="25" borderId="20" xfId="0" applyNumberFormat="1" applyFont="1" applyFill="1" applyBorder="1" applyAlignment="1">
      <alignment horizontal="center" vertical="center" wrapText="1"/>
    </xf>
    <xf numFmtId="0" fontId="34" fillId="25" borderId="2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4" fillId="17" borderId="20" xfId="0" applyNumberFormat="1" applyFont="1" applyFill="1" applyBorder="1" applyAlignment="1">
      <alignment horizontal="center" vertical="center" wrapText="1"/>
    </xf>
    <xf numFmtId="0" fontId="34" fillId="17" borderId="27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10125" y="962025"/>
          <a:ext cx="196215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45" t="s">
        <v>22</v>
      </c>
      <c r="B1" s="145"/>
      <c r="C1" s="145"/>
      <c r="D1" s="145"/>
      <c r="E1" s="145"/>
      <c r="F1" s="145"/>
    </row>
    <row r="2" spans="1:6" ht="24" customHeight="1">
      <c r="A2" s="146" t="str">
        <f>HYPERLINK('[1]реквизиты'!$A$2)</f>
        <v>World Cup stage “Memorial A. Kharlampiev” (M&amp;W, M combat sambo)</v>
      </c>
      <c r="B2" s="146"/>
      <c r="C2" s="146"/>
      <c r="D2" s="146"/>
      <c r="E2" s="146"/>
      <c r="F2" s="146"/>
    </row>
    <row r="3" spans="1:6" ht="12.75" customHeight="1">
      <c r="A3" s="147" t="str">
        <f>HYPERLINK('[1]реквизиты'!$A$3)</f>
        <v>Mart  24 -27.2012            Moscow (Russia)     </v>
      </c>
      <c r="B3" s="147"/>
      <c r="C3" s="147"/>
      <c r="D3" s="147"/>
      <c r="E3" s="147"/>
      <c r="F3" s="147"/>
    </row>
    <row r="4" spans="1:6" ht="18.75" customHeight="1" thickBot="1">
      <c r="A4" s="148" t="s">
        <v>94</v>
      </c>
      <c r="B4" s="148"/>
      <c r="C4" s="148"/>
      <c r="D4" s="148"/>
      <c r="E4" s="148"/>
      <c r="F4" s="148"/>
    </row>
    <row r="5" spans="1:6" ht="12.75" customHeight="1">
      <c r="A5" s="155" t="s">
        <v>5</v>
      </c>
      <c r="B5" s="153" t="s">
        <v>0</v>
      </c>
      <c r="C5" s="155" t="s">
        <v>1</v>
      </c>
      <c r="D5" s="155" t="s">
        <v>31</v>
      </c>
      <c r="E5" s="155" t="s">
        <v>3</v>
      </c>
      <c r="F5" s="155" t="s">
        <v>4</v>
      </c>
    </row>
    <row r="6" spans="1:6" ht="12.75" customHeight="1" thickBot="1">
      <c r="A6" s="156" t="s">
        <v>5</v>
      </c>
      <c r="B6" s="154"/>
      <c r="C6" s="156" t="s">
        <v>1</v>
      </c>
      <c r="D6" s="156" t="s">
        <v>2</v>
      </c>
      <c r="E6" s="156" t="s">
        <v>3</v>
      </c>
      <c r="F6" s="156" t="s">
        <v>4</v>
      </c>
    </row>
    <row r="7" spans="1:6" ht="12.75" customHeight="1">
      <c r="A7" s="150"/>
      <c r="B7" s="151">
        <v>1</v>
      </c>
      <c r="C7" s="149" t="s">
        <v>56</v>
      </c>
      <c r="D7" s="144" t="s">
        <v>57</v>
      </c>
      <c r="E7" s="144" t="s">
        <v>58</v>
      </c>
      <c r="F7" s="143"/>
    </row>
    <row r="8" spans="1:6" ht="15" customHeight="1">
      <c r="A8" s="150"/>
      <c r="B8" s="151"/>
      <c r="C8" s="152"/>
      <c r="D8" s="144"/>
      <c r="E8" s="144"/>
      <c r="F8" s="143"/>
    </row>
    <row r="9" spans="1:6" ht="12.75" customHeight="1">
      <c r="A9" s="150"/>
      <c r="B9" s="151">
        <v>2</v>
      </c>
      <c r="C9" s="149" t="s">
        <v>59</v>
      </c>
      <c r="D9" s="144" t="s">
        <v>60</v>
      </c>
      <c r="E9" s="144" t="s">
        <v>61</v>
      </c>
      <c r="F9" s="143"/>
    </row>
    <row r="10" spans="1:6" ht="15" customHeight="1">
      <c r="A10" s="150"/>
      <c r="B10" s="151"/>
      <c r="C10" s="152"/>
      <c r="D10" s="144"/>
      <c r="E10" s="144"/>
      <c r="F10" s="143"/>
    </row>
    <row r="11" spans="1:6" ht="15" customHeight="1">
      <c r="A11" s="150"/>
      <c r="B11" s="151">
        <v>3</v>
      </c>
      <c r="C11" s="149" t="s">
        <v>62</v>
      </c>
      <c r="D11" s="144" t="s">
        <v>57</v>
      </c>
      <c r="E11" s="144" t="s">
        <v>61</v>
      </c>
      <c r="F11" s="143"/>
    </row>
    <row r="12" spans="1:6" ht="15.75" customHeight="1">
      <c r="A12" s="150"/>
      <c r="B12" s="151"/>
      <c r="C12" s="152"/>
      <c r="D12" s="144"/>
      <c r="E12" s="144"/>
      <c r="F12" s="143"/>
    </row>
    <row r="13" spans="1:6" ht="12.75" customHeight="1">
      <c r="A13" s="150"/>
      <c r="B13" s="125">
        <v>4</v>
      </c>
      <c r="C13" s="149" t="s">
        <v>63</v>
      </c>
      <c r="D13" s="144" t="s">
        <v>64</v>
      </c>
      <c r="E13" s="144" t="s">
        <v>65</v>
      </c>
      <c r="F13" s="143"/>
    </row>
    <row r="14" spans="1:6" ht="15" customHeight="1">
      <c r="A14" s="150"/>
      <c r="B14" s="126"/>
      <c r="C14" s="152"/>
      <c r="D14" s="144"/>
      <c r="E14" s="144"/>
      <c r="F14" s="143"/>
    </row>
    <row r="15" spans="1:6" ht="12.75" customHeight="1">
      <c r="A15" s="150"/>
      <c r="B15" s="151">
        <v>5</v>
      </c>
      <c r="C15" s="149" t="s">
        <v>66</v>
      </c>
      <c r="D15" s="144" t="s">
        <v>67</v>
      </c>
      <c r="E15" s="144" t="s">
        <v>61</v>
      </c>
      <c r="F15" s="143"/>
    </row>
    <row r="16" spans="1:6" ht="15" customHeight="1">
      <c r="A16" s="150"/>
      <c r="B16" s="151"/>
      <c r="C16" s="152"/>
      <c r="D16" s="144"/>
      <c r="E16" s="144"/>
      <c r="F16" s="143"/>
    </row>
    <row r="17" spans="1:6" ht="12.75" customHeight="1">
      <c r="A17" s="150"/>
      <c r="B17" s="151">
        <v>6</v>
      </c>
      <c r="C17" s="149" t="s">
        <v>68</v>
      </c>
      <c r="D17" s="144" t="s">
        <v>67</v>
      </c>
      <c r="E17" s="144" t="s">
        <v>58</v>
      </c>
      <c r="F17" s="143"/>
    </row>
    <row r="18" spans="1:6" ht="15" customHeight="1">
      <c r="A18" s="150"/>
      <c r="B18" s="151"/>
      <c r="C18" s="149"/>
      <c r="D18" s="144"/>
      <c r="E18" s="144"/>
      <c r="F18" s="143"/>
    </row>
    <row r="19" spans="1:6" ht="12.75" customHeight="1">
      <c r="A19" s="150"/>
      <c r="B19" s="151">
        <v>7</v>
      </c>
      <c r="C19" s="149" t="s">
        <v>69</v>
      </c>
      <c r="D19" s="144">
        <v>1990</v>
      </c>
      <c r="E19" s="144" t="s">
        <v>70</v>
      </c>
      <c r="F19" s="143"/>
    </row>
    <row r="20" spans="1:6" ht="15" customHeight="1">
      <c r="A20" s="150"/>
      <c r="B20" s="151"/>
      <c r="C20" s="149"/>
      <c r="D20" s="144"/>
      <c r="E20" s="144"/>
      <c r="F20" s="143"/>
    </row>
    <row r="21" spans="1:6" ht="12.75" customHeight="1">
      <c r="A21" s="150"/>
      <c r="B21" s="151">
        <v>8</v>
      </c>
      <c r="C21" s="149" t="s">
        <v>71</v>
      </c>
      <c r="D21" s="144">
        <v>1989</v>
      </c>
      <c r="E21" s="144" t="s">
        <v>96</v>
      </c>
      <c r="F21" s="143"/>
    </row>
    <row r="22" spans="1:6" ht="15" customHeight="1">
      <c r="A22" s="150"/>
      <c r="B22" s="151"/>
      <c r="C22" s="152"/>
      <c r="D22" s="144"/>
      <c r="E22" s="144"/>
      <c r="F22" s="143"/>
    </row>
    <row r="23" spans="1:6" ht="12.75" customHeight="1">
      <c r="A23" s="150"/>
      <c r="B23" s="151">
        <v>9</v>
      </c>
      <c r="C23" s="149" t="s">
        <v>72</v>
      </c>
      <c r="D23" s="144" t="s">
        <v>60</v>
      </c>
      <c r="E23" s="144" t="s">
        <v>61</v>
      </c>
      <c r="F23" s="143"/>
    </row>
    <row r="24" spans="1:6" ht="15" customHeight="1">
      <c r="A24" s="150"/>
      <c r="B24" s="151"/>
      <c r="C24" s="149"/>
      <c r="D24" s="144"/>
      <c r="E24" s="144"/>
      <c r="F24" s="143"/>
    </row>
    <row r="25" spans="1:6" ht="12.75" customHeight="1">
      <c r="A25" s="150"/>
      <c r="B25" s="151">
        <v>10</v>
      </c>
      <c r="C25" s="149" t="s">
        <v>73</v>
      </c>
      <c r="D25" s="144" t="s">
        <v>74</v>
      </c>
      <c r="E25" s="144" t="s">
        <v>75</v>
      </c>
      <c r="F25" s="143"/>
    </row>
    <row r="26" spans="1:6" ht="15" customHeight="1">
      <c r="A26" s="150"/>
      <c r="B26" s="151"/>
      <c r="C26" s="152"/>
      <c r="D26" s="144"/>
      <c r="E26" s="144"/>
      <c r="F26" s="143"/>
    </row>
    <row r="27" spans="1:6" ht="12.75" customHeight="1">
      <c r="A27" s="150"/>
      <c r="B27" s="151">
        <v>11</v>
      </c>
      <c r="C27" s="149" t="s">
        <v>76</v>
      </c>
      <c r="D27" s="144">
        <v>1986</v>
      </c>
      <c r="E27" s="144" t="s">
        <v>95</v>
      </c>
      <c r="F27" s="143"/>
    </row>
    <row r="28" spans="1:6" ht="15" customHeight="1">
      <c r="A28" s="150"/>
      <c r="B28" s="151"/>
      <c r="C28" s="152"/>
      <c r="D28" s="144"/>
      <c r="E28" s="144"/>
      <c r="F28" s="143"/>
    </row>
    <row r="29" spans="1:6" ht="15.75" customHeight="1">
      <c r="A29" s="150"/>
      <c r="B29" s="151">
        <v>12</v>
      </c>
      <c r="C29" s="149" t="s">
        <v>77</v>
      </c>
      <c r="D29" s="144" t="s">
        <v>78</v>
      </c>
      <c r="E29" s="144" t="s">
        <v>58</v>
      </c>
      <c r="F29" s="143"/>
    </row>
    <row r="30" spans="1:6" ht="15" customHeight="1">
      <c r="A30" s="150"/>
      <c r="B30" s="151"/>
      <c r="C30" s="152"/>
      <c r="D30" s="144"/>
      <c r="E30" s="144"/>
      <c r="F30" s="143"/>
    </row>
    <row r="31" spans="1:6" ht="12.75" customHeight="1">
      <c r="A31" s="150"/>
      <c r="B31" s="151">
        <v>13</v>
      </c>
      <c r="C31" s="149" t="s">
        <v>79</v>
      </c>
      <c r="D31" s="144">
        <v>1994</v>
      </c>
      <c r="E31" s="144" t="s">
        <v>80</v>
      </c>
      <c r="F31" s="143"/>
    </row>
    <row r="32" spans="1:6" ht="15" customHeight="1">
      <c r="A32" s="150"/>
      <c r="B32" s="151"/>
      <c r="C32" s="149"/>
      <c r="D32" s="144"/>
      <c r="E32" s="144"/>
      <c r="F32" s="143"/>
    </row>
    <row r="33" spans="1:6" ht="12.75" customHeight="1">
      <c r="A33" s="150"/>
      <c r="B33" s="151">
        <v>14</v>
      </c>
      <c r="C33" s="149" t="s">
        <v>81</v>
      </c>
      <c r="D33" s="144">
        <v>1991</v>
      </c>
      <c r="E33" s="144" t="s">
        <v>82</v>
      </c>
      <c r="F33" s="143"/>
    </row>
    <row r="34" spans="1:6" ht="15" customHeight="1">
      <c r="A34" s="150"/>
      <c r="B34" s="151"/>
      <c r="C34" s="149"/>
      <c r="D34" s="144"/>
      <c r="E34" s="144"/>
      <c r="F34" s="143"/>
    </row>
    <row r="35" spans="1:6" ht="12.75" customHeight="1">
      <c r="A35" s="150"/>
      <c r="B35" s="151">
        <v>15</v>
      </c>
      <c r="C35" s="149" t="s">
        <v>83</v>
      </c>
      <c r="D35" s="144" t="s">
        <v>84</v>
      </c>
      <c r="E35" s="144" t="s">
        <v>75</v>
      </c>
      <c r="F35" s="143"/>
    </row>
    <row r="36" spans="1:6" ht="15" customHeight="1">
      <c r="A36" s="150"/>
      <c r="B36" s="151"/>
      <c r="C36" s="149"/>
      <c r="D36" s="144"/>
      <c r="E36" s="144"/>
      <c r="F36" s="143"/>
    </row>
    <row r="37" spans="1:6" ht="15.75" customHeight="1">
      <c r="A37" s="150"/>
      <c r="B37" s="151">
        <v>16</v>
      </c>
      <c r="C37" s="149" t="s">
        <v>85</v>
      </c>
      <c r="D37" s="144" t="s">
        <v>84</v>
      </c>
      <c r="E37" s="144" t="s">
        <v>61</v>
      </c>
      <c r="F37" s="143"/>
    </row>
    <row r="38" spans="1:6" ht="12.75" customHeight="1">
      <c r="A38" s="150"/>
      <c r="B38" s="151"/>
      <c r="C38" s="152"/>
      <c r="D38" s="144"/>
      <c r="E38" s="144"/>
      <c r="F38" s="143"/>
    </row>
    <row r="39" spans="1:6" ht="12.75" customHeight="1">
      <c r="A39" s="150"/>
      <c r="B39" s="151">
        <v>17</v>
      </c>
      <c r="C39" s="149" t="s">
        <v>86</v>
      </c>
      <c r="D39" s="144">
        <v>1987</v>
      </c>
      <c r="E39" s="144" t="s">
        <v>61</v>
      </c>
      <c r="F39" s="143"/>
    </row>
    <row r="40" spans="1:6" ht="12.75" customHeight="1">
      <c r="A40" s="150"/>
      <c r="B40" s="151"/>
      <c r="C40" s="149"/>
      <c r="D40" s="144"/>
      <c r="E40" s="144"/>
      <c r="F40" s="143"/>
    </row>
    <row r="41" spans="1:6" ht="12.75" customHeight="1">
      <c r="A41" s="150"/>
      <c r="B41" s="151">
        <v>18</v>
      </c>
      <c r="C41" s="149" t="s">
        <v>87</v>
      </c>
      <c r="D41" s="144">
        <v>1988</v>
      </c>
      <c r="E41" s="144" t="s">
        <v>88</v>
      </c>
      <c r="F41" s="143"/>
    </row>
    <row r="42" spans="1:6" ht="12.75" customHeight="1">
      <c r="A42" s="150"/>
      <c r="B42" s="151"/>
      <c r="C42" s="149"/>
      <c r="D42" s="144"/>
      <c r="E42" s="144"/>
      <c r="F42" s="143"/>
    </row>
    <row r="43" spans="1:6" ht="12.75" customHeight="1">
      <c r="A43" s="150"/>
      <c r="B43" s="151">
        <v>19</v>
      </c>
      <c r="C43" s="127" t="s">
        <v>89</v>
      </c>
      <c r="D43" s="144" t="s">
        <v>90</v>
      </c>
      <c r="E43" s="144" t="s">
        <v>91</v>
      </c>
      <c r="F43" s="143"/>
    </row>
    <row r="44" spans="1:6" ht="12.75" customHeight="1">
      <c r="A44" s="150"/>
      <c r="B44" s="151"/>
      <c r="C44" s="127"/>
      <c r="D44" s="144"/>
      <c r="E44" s="144"/>
      <c r="F44" s="143"/>
    </row>
    <row r="45" spans="1:6" ht="12.75" customHeight="1">
      <c r="A45" s="150"/>
      <c r="B45" s="151">
        <v>20</v>
      </c>
      <c r="C45" s="149" t="s">
        <v>92</v>
      </c>
      <c r="D45" s="144">
        <v>1985</v>
      </c>
      <c r="E45" s="144" t="s">
        <v>93</v>
      </c>
      <c r="F45" s="143"/>
    </row>
    <row r="46" spans="1:6" ht="12.75" customHeight="1">
      <c r="A46" s="150"/>
      <c r="B46" s="151"/>
      <c r="C46" s="149"/>
      <c r="D46" s="144"/>
      <c r="E46" s="144"/>
      <c r="F46" s="143"/>
    </row>
    <row r="47" spans="1:6" ht="12.75" customHeight="1">
      <c r="A47" s="150"/>
      <c r="B47" s="158">
        <v>21</v>
      </c>
      <c r="C47" s="159"/>
      <c r="D47" s="157"/>
      <c r="E47" s="124"/>
      <c r="F47" s="143"/>
    </row>
    <row r="48" spans="1:6" ht="12.75" customHeight="1">
      <c r="A48" s="150"/>
      <c r="B48" s="158" t="s">
        <v>40</v>
      </c>
      <c r="C48" s="159"/>
      <c r="D48" s="157"/>
      <c r="E48" s="124"/>
      <c r="F48" s="143"/>
    </row>
    <row r="49" spans="1:6" ht="12.75" customHeight="1">
      <c r="A49" s="150"/>
      <c r="B49" s="158">
        <v>22</v>
      </c>
      <c r="C49" s="159"/>
      <c r="D49" s="157"/>
      <c r="E49" s="124"/>
      <c r="F49" s="143"/>
    </row>
    <row r="50" spans="1:6" ht="12.75" customHeight="1">
      <c r="A50" s="150"/>
      <c r="B50" s="158" t="s">
        <v>41</v>
      </c>
      <c r="C50" s="159"/>
      <c r="D50" s="157"/>
      <c r="E50" s="124"/>
      <c r="F50" s="143"/>
    </row>
    <row r="51" spans="1:6" ht="12.75" customHeight="1">
      <c r="A51" s="150"/>
      <c r="B51" s="158">
        <v>23</v>
      </c>
      <c r="C51" s="159"/>
      <c r="D51" s="157"/>
      <c r="E51" s="124"/>
      <c r="F51" s="143"/>
    </row>
    <row r="52" spans="1:6" ht="12.75" customHeight="1">
      <c r="A52" s="150"/>
      <c r="B52" s="158" t="s">
        <v>42</v>
      </c>
      <c r="C52" s="159"/>
      <c r="D52" s="157"/>
      <c r="E52" s="124"/>
      <c r="F52" s="143"/>
    </row>
    <row r="53" spans="1:6" ht="12.75" customHeight="1">
      <c r="A53" s="150"/>
      <c r="B53" s="158">
        <v>24</v>
      </c>
      <c r="C53" s="159"/>
      <c r="D53" s="157"/>
      <c r="E53" s="124"/>
      <c r="F53" s="143"/>
    </row>
    <row r="54" spans="1:6" ht="12.75" customHeight="1">
      <c r="A54" s="150"/>
      <c r="B54" s="158" t="s">
        <v>43</v>
      </c>
      <c r="C54" s="159"/>
      <c r="D54" s="157"/>
      <c r="E54" s="124"/>
      <c r="F54" s="143"/>
    </row>
    <row r="55" spans="1:6" ht="12.75" customHeight="1">
      <c r="A55" s="150"/>
      <c r="B55" s="158">
        <v>25</v>
      </c>
      <c r="C55" s="159"/>
      <c r="D55" s="157"/>
      <c r="E55" s="124"/>
      <c r="F55" s="143"/>
    </row>
    <row r="56" spans="1:6" ht="12.75" customHeight="1">
      <c r="A56" s="150"/>
      <c r="B56" s="158" t="s">
        <v>44</v>
      </c>
      <c r="C56" s="159"/>
      <c r="D56" s="157"/>
      <c r="E56" s="124"/>
      <c r="F56" s="143"/>
    </row>
    <row r="57" spans="1:6" ht="12.75" customHeight="1">
      <c r="A57" s="150"/>
      <c r="B57" s="158">
        <v>26</v>
      </c>
      <c r="C57" s="159"/>
      <c r="D57" s="157"/>
      <c r="E57" s="124"/>
      <c r="F57" s="143"/>
    </row>
    <row r="58" spans="1:6" ht="12.75" customHeight="1">
      <c r="A58" s="150"/>
      <c r="B58" s="158" t="s">
        <v>45</v>
      </c>
      <c r="C58" s="159"/>
      <c r="D58" s="157"/>
      <c r="E58" s="124"/>
      <c r="F58" s="143"/>
    </row>
    <row r="59" spans="1:6" ht="12.75" customHeight="1">
      <c r="A59" s="150"/>
      <c r="B59" s="158">
        <v>27</v>
      </c>
      <c r="C59" s="159"/>
      <c r="D59" s="157"/>
      <c r="E59" s="124"/>
      <c r="F59" s="143"/>
    </row>
    <row r="60" spans="1:6" ht="12.75" customHeight="1">
      <c r="A60" s="150"/>
      <c r="B60" s="158" t="s">
        <v>46</v>
      </c>
      <c r="C60" s="159"/>
      <c r="D60" s="157"/>
      <c r="E60" s="124"/>
      <c r="F60" s="143"/>
    </row>
    <row r="61" spans="1:6" ht="12.75" customHeight="1">
      <c r="A61" s="150"/>
      <c r="B61" s="158">
        <v>28</v>
      </c>
      <c r="C61" s="159"/>
      <c r="D61" s="157"/>
      <c r="E61" s="124"/>
      <c r="F61" s="143"/>
    </row>
    <row r="62" spans="1:6" ht="12.75" customHeight="1">
      <c r="A62" s="150"/>
      <c r="B62" s="158" t="s">
        <v>47</v>
      </c>
      <c r="C62" s="159"/>
      <c r="D62" s="157"/>
      <c r="E62" s="124"/>
      <c r="F62" s="143"/>
    </row>
    <row r="63" spans="1:6" ht="12.75" customHeight="1">
      <c r="A63" s="150"/>
      <c r="B63" s="158">
        <v>29</v>
      </c>
      <c r="C63" s="159"/>
      <c r="D63" s="157"/>
      <c r="E63" s="124"/>
      <c r="F63" s="143"/>
    </row>
    <row r="64" spans="1:6" ht="12.75" customHeight="1">
      <c r="A64" s="150"/>
      <c r="B64" s="158" t="s">
        <v>48</v>
      </c>
      <c r="C64" s="159"/>
      <c r="D64" s="157"/>
      <c r="E64" s="124"/>
      <c r="F64" s="143"/>
    </row>
    <row r="65" spans="1:6" ht="12.75" customHeight="1">
      <c r="A65" s="150"/>
      <c r="B65" s="158">
        <v>30</v>
      </c>
      <c r="C65" s="159"/>
      <c r="D65" s="157"/>
      <c r="E65" s="124"/>
      <c r="F65" s="143"/>
    </row>
    <row r="66" spans="1:6" ht="12.75" customHeight="1">
      <c r="A66" s="150"/>
      <c r="B66" s="158" t="s">
        <v>49</v>
      </c>
      <c r="C66" s="159"/>
      <c r="D66" s="157"/>
      <c r="E66" s="124"/>
      <c r="F66" s="143"/>
    </row>
    <row r="67" spans="1:6" ht="12.75" customHeight="1">
      <c r="A67" s="150"/>
      <c r="B67" s="158">
        <v>31</v>
      </c>
      <c r="C67" s="159"/>
      <c r="D67" s="157"/>
      <c r="E67" s="124"/>
      <c r="F67" s="143"/>
    </row>
    <row r="68" spans="1:6" ht="12.75" customHeight="1">
      <c r="A68" s="150"/>
      <c r="B68" s="158" t="s">
        <v>50</v>
      </c>
      <c r="C68" s="159"/>
      <c r="D68" s="157"/>
      <c r="E68" s="124"/>
      <c r="F68" s="143"/>
    </row>
    <row r="69" spans="1:6" ht="12.75" customHeight="1">
      <c r="A69" s="150"/>
      <c r="B69" s="158">
        <v>32</v>
      </c>
      <c r="C69" s="159"/>
      <c r="D69" s="157"/>
      <c r="E69" s="124"/>
      <c r="F69" s="143"/>
    </row>
    <row r="70" spans="1:6" ht="12.75" customHeight="1" thickBot="1">
      <c r="A70" s="150"/>
      <c r="B70" s="122" t="s">
        <v>51</v>
      </c>
      <c r="C70" s="123"/>
      <c r="D70" s="134"/>
      <c r="E70" s="121"/>
      <c r="F70" s="143"/>
    </row>
    <row r="71" ht="12.75">
      <c r="E71" s="33"/>
    </row>
    <row r="72" ht="12.75">
      <c r="E72" s="33"/>
    </row>
    <row r="73" ht="12.75">
      <c r="E73" s="33"/>
    </row>
    <row r="74" ht="12.75">
      <c r="E74" s="33"/>
    </row>
    <row r="75" ht="12.75">
      <c r="E75" s="33"/>
    </row>
    <row r="76" ht="12.75">
      <c r="E76" s="33"/>
    </row>
    <row r="77" ht="12.75">
      <c r="E77" s="33"/>
    </row>
    <row r="78" ht="12.75">
      <c r="E78" s="33"/>
    </row>
    <row r="79" ht="12.75">
      <c r="E79" s="33"/>
    </row>
    <row r="80" ht="12.75">
      <c r="E80" s="33"/>
    </row>
    <row r="81" ht="12.75">
      <c r="E81" s="33"/>
    </row>
    <row r="82" ht="12.75">
      <c r="E82" s="33"/>
    </row>
    <row r="83" ht="12.75">
      <c r="E83" s="33"/>
    </row>
    <row r="84" ht="12.75">
      <c r="E84" s="33"/>
    </row>
  </sheetData>
  <sheetProtection/>
  <mergeCells count="202"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E61:E62"/>
    <mergeCell ref="B63:B64"/>
    <mergeCell ref="C63:C64"/>
    <mergeCell ref="E63:E64"/>
    <mergeCell ref="C57:C58"/>
    <mergeCell ref="E57:E58"/>
    <mergeCell ref="B59:B60"/>
    <mergeCell ref="C59:C60"/>
    <mergeCell ref="E59:E60"/>
    <mergeCell ref="E53:E54"/>
    <mergeCell ref="B55:B56"/>
    <mergeCell ref="C55:C56"/>
    <mergeCell ref="E55:E56"/>
    <mergeCell ref="E49:E50"/>
    <mergeCell ref="B51:B52"/>
    <mergeCell ref="C51:C52"/>
    <mergeCell ref="E51:E52"/>
    <mergeCell ref="E45:E46"/>
    <mergeCell ref="B47:B48"/>
    <mergeCell ref="C47:C48"/>
    <mergeCell ref="E47:E48"/>
    <mergeCell ref="B41:B42"/>
    <mergeCell ref="C41:C42"/>
    <mergeCell ref="E41:E42"/>
    <mergeCell ref="B43:B44"/>
    <mergeCell ref="C43:C44"/>
    <mergeCell ref="E43:E44"/>
    <mergeCell ref="B37:B38"/>
    <mergeCell ref="C37:C38"/>
    <mergeCell ref="E37:E38"/>
    <mergeCell ref="B39:B40"/>
    <mergeCell ref="C39:C40"/>
    <mergeCell ref="E39:E40"/>
    <mergeCell ref="B33:B34"/>
    <mergeCell ref="C33:C34"/>
    <mergeCell ref="E33:E34"/>
    <mergeCell ref="B35:B36"/>
    <mergeCell ref="C35:C36"/>
    <mergeCell ref="E35:E36"/>
    <mergeCell ref="B31:B32"/>
    <mergeCell ref="C31:C32"/>
    <mergeCell ref="E31:E32"/>
    <mergeCell ref="D29:D30"/>
    <mergeCell ref="B27:B28"/>
    <mergeCell ref="C27:C28"/>
    <mergeCell ref="E27:E28"/>
    <mergeCell ref="B29:B30"/>
    <mergeCell ref="C29:C30"/>
    <mergeCell ref="E29:E30"/>
    <mergeCell ref="E21:E22"/>
    <mergeCell ref="B25:B26"/>
    <mergeCell ref="C25:C26"/>
    <mergeCell ref="E25:E26"/>
    <mergeCell ref="E15:E16"/>
    <mergeCell ref="B17:B18"/>
    <mergeCell ref="C17:C18"/>
    <mergeCell ref="E17:E18"/>
    <mergeCell ref="E11:E12"/>
    <mergeCell ref="B13:B14"/>
    <mergeCell ref="C13:C14"/>
    <mergeCell ref="E13:E14"/>
    <mergeCell ref="E7:E8"/>
    <mergeCell ref="B9:B10"/>
    <mergeCell ref="C9:C10"/>
    <mergeCell ref="E9:E10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51:A52"/>
    <mergeCell ref="D51:D52"/>
    <mergeCell ref="A49:A50"/>
    <mergeCell ref="D49:D50"/>
    <mergeCell ref="B49:B50"/>
    <mergeCell ref="C49:C50"/>
    <mergeCell ref="A47:A48"/>
    <mergeCell ref="D47:D48"/>
    <mergeCell ref="A45:A46"/>
    <mergeCell ref="D45:D46"/>
    <mergeCell ref="B45:B46"/>
    <mergeCell ref="C45:C46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7:A8"/>
    <mergeCell ref="D7:D8"/>
    <mergeCell ref="D9:D10"/>
    <mergeCell ref="A9:A10"/>
    <mergeCell ref="B7:B8"/>
    <mergeCell ref="C7:C8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E23:E24"/>
    <mergeCell ref="A17:A18"/>
    <mergeCell ref="A19:A20"/>
    <mergeCell ref="D19:D20"/>
    <mergeCell ref="D17:D18"/>
    <mergeCell ref="B19:B20"/>
    <mergeCell ref="C19:C20"/>
    <mergeCell ref="D23:D24"/>
    <mergeCell ref="E19:E20"/>
    <mergeCell ref="B21:B22"/>
    <mergeCell ref="A21:A22"/>
    <mergeCell ref="D21:D22"/>
    <mergeCell ref="A25:A26"/>
    <mergeCell ref="A23:A24"/>
    <mergeCell ref="D25:D26"/>
    <mergeCell ref="B23:B24"/>
    <mergeCell ref="C21:C22"/>
    <mergeCell ref="A33:A34"/>
    <mergeCell ref="A27:A28"/>
    <mergeCell ref="A29:A30"/>
    <mergeCell ref="A31:A32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61" t="s">
        <v>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33" customHeight="1">
      <c r="A2" s="161" t="str">
        <f>HYPERLINK('[1]реквизиты'!$A$2)</f>
        <v>World Cup stage “Memorial A. Kharlampiev” (M&amp;W, M combat sambo)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30" customHeight="1">
      <c r="A3" s="163" t="str">
        <f>HYPERLINK('пр.взв.'!A4)</f>
        <v>Weight category 74 кg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30.75" customHeight="1" thickBot="1">
      <c r="A4" s="165" t="s">
        <v>97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6.25" thickBot="1">
      <c r="A5" s="43" t="s">
        <v>8</v>
      </c>
      <c r="B5" s="44" t="s">
        <v>0</v>
      </c>
      <c r="C5" s="45" t="s">
        <v>9</v>
      </c>
      <c r="D5" s="44" t="s">
        <v>1</v>
      </c>
      <c r="E5" s="46" t="s">
        <v>2</v>
      </c>
      <c r="F5" s="42" t="s">
        <v>10</v>
      </c>
      <c r="G5" s="47" t="s">
        <v>35</v>
      </c>
      <c r="H5" s="47" t="s">
        <v>13</v>
      </c>
      <c r="I5" s="47" t="s">
        <v>14</v>
      </c>
      <c r="J5" s="45" t="s">
        <v>36</v>
      </c>
      <c r="K5" s="47" t="s">
        <v>15</v>
      </c>
    </row>
    <row r="6" spans="1:11" ht="19.5" customHeight="1">
      <c r="A6" s="179">
        <v>74</v>
      </c>
      <c r="B6" s="170">
        <f>'пр.хода'!$M$8</f>
        <v>0</v>
      </c>
      <c r="C6" s="182" t="s">
        <v>16</v>
      </c>
      <c r="D6" s="174" t="e">
        <f>VLOOKUP(B6,'пр.взв.'!B7:E70,2,FALSE)</f>
        <v>#N/A</v>
      </c>
      <c r="E6" s="176" t="e">
        <f>VLOOKUP(B6,'пр.взв.'!B7:E70,3,FALSE)</f>
        <v>#N/A</v>
      </c>
      <c r="F6" s="176" t="e">
        <f>VLOOKUP(B6,'пр.взв.'!B7:E70,4,FALSE)</f>
        <v>#N/A</v>
      </c>
      <c r="G6" s="168"/>
      <c r="H6" s="166"/>
      <c r="I6" s="168"/>
      <c r="J6" s="166"/>
      <c r="K6" s="48" t="s">
        <v>17</v>
      </c>
    </row>
    <row r="7" spans="1:11" ht="19.5" customHeight="1" thickBot="1">
      <c r="A7" s="180"/>
      <c r="B7" s="171"/>
      <c r="C7" s="183"/>
      <c r="D7" s="175"/>
      <c r="E7" s="177"/>
      <c r="F7" s="177"/>
      <c r="G7" s="169"/>
      <c r="H7" s="167"/>
      <c r="I7" s="169"/>
      <c r="J7" s="167"/>
      <c r="K7" s="49" t="s">
        <v>18</v>
      </c>
    </row>
    <row r="8" spans="1:11" ht="19.5" customHeight="1">
      <c r="A8" s="180"/>
      <c r="B8" s="170">
        <f>'пр.хода'!$M$12</f>
        <v>0</v>
      </c>
      <c r="C8" s="172" t="s">
        <v>19</v>
      </c>
      <c r="D8" s="174" t="e">
        <f>VLOOKUP(B8,'пр.взв.'!B7:E70,2,FALSE)</f>
        <v>#N/A</v>
      </c>
      <c r="E8" s="176" t="e">
        <f>VLOOKUP(B8,'пр.взв.'!B7:E70,3,FALSE)</f>
        <v>#N/A</v>
      </c>
      <c r="F8" s="176" t="e">
        <f>VLOOKUP(B8,'пр.взв.'!B7:E70,4,FALSE)</f>
        <v>#N/A</v>
      </c>
      <c r="G8" s="184"/>
      <c r="H8" s="166"/>
      <c r="I8" s="168"/>
      <c r="J8" s="166"/>
      <c r="K8" s="49" t="s">
        <v>20</v>
      </c>
    </row>
    <row r="9" spans="1:11" ht="19.5" customHeight="1" thickBot="1">
      <c r="A9" s="181"/>
      <c r="B9" s="171"/>
      <c r="C9" s="173"/>
      <c r="D9" s="175"/>
      <c r="E9" s="177"/>
      <c r="F9" s="177"/>
      <c r="G9" s="169"/>
      <c r="H9" s="167"/>
      <c r="I9" s="169"/>
      <c r="J9" s="167"/>
      <c r="K9" s="50"/>
    </row>
    <row r="10" spans="1:11" ht="12.75">
      <c r="A10" s="51"/>
      <c r="B10" s="51"/>
      <c r="C10" s="52"/>
      <c r="D10" s="51"/>
      <c r="E10" s="53"/>
      <c r="F10" s="61"/>
      <c r="G10" s="51"/>
      <c r="H10" s="51"/>
      <c r="I10" s="51"/>
      <c r="J10" s="51"/>
      <c r="K10" s="51"/>
    </row>
    <row r="11" spans="1:11" ht="15.75">
      <c r="A11" s="55"/>
      <c r="B11" s="56"/>
      <c r="C11" s="57"/>
      <c r="D11" s="57"/>
      <c r="E11" s="57"/>
      <c r="F11" s="58"/>
      <c r="G11" s="56"/>
      <c r="H11" s="56"/>
      <c r="I11" s="59"/>
      <c r="J11" s="60"/>
      <c r="K11" s="51"/>
    </row>
    <row r="12" spans="1:11" ht="16.5" thickBot="1">
      <c r="A12" s="178" t="s">
        <v>21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1" ht="26.25" thickBot="1">
      <c r="A13" s="54" t="s">
        <v>8</v>
      </c>
      <c r="B13" s="44" t="s">
        <v>0</v>
      </c>
      <c r="C13" s="45" t="s">
        <v>9</v>
      </c>
      <c r="D13" s="44" t="s">
        <v>1</v>
      </c>
      <c r="E13" s="46" t="s">
        <v>2</v>
      </c>
      <c r="F13" s="42" t="s">
        <v>10</v>
      </c>
      <c r="G13" s="47" t="s">
        <v>35</v>
      </c>
      <c r="H13" s="47" t="s">
        <v>13</v>
      </c>
      <c r="I13" s="47" t="s">
        <v>14</v>
      </c>
      <c r="J13" s="45" t="s">
        <v>36</v>
      </c>
      <c r="K13" s="47" t="s">
        <v>15</v>
      </c>
    </row>
    <row r="14" spans="1:11" ht="19.5" customHeight="1">
      <c r="A14" s="179">
        <v>74</v>
      </c>
      <c r="B14" s="170">
        <f>'пр.хода'!$M$25</f>
        <v>3</v>
      </c>
      <c r="C14" s="182" t="s">
        <v>16</v>
      </c>
      <c r="D14" s="174" t="str">
        <f>VLOOKUP(B14,'пр.взв.'!B7:E70,2,FALSE)</f>
        <v>KURZHEV Ali</v>
      </c>
      <c r="E14" s="176" t="str">
        <f>VLOOKUP(B14,'пр.взв.'!B7:E70,3,FALSE)</f>
        <v>1989 msik</v>
      </c>
      <c r="F14" s="176" t="str">
        <f>VLOOKUP(B14,'пр.взв.'!B7:E70,4,FALSE)</f>
        <v>RUS</v>
      </c>
      <c r="G14" s="168"/>
      <c r="H14" s="166"/>
      <c r="I14" s="168"/>
      <c r="J14" s="166"/>
      <c r="K14" s="48" t="s">
        <v>17</v>
      </c>
    </row>
    <row r="15" spans="1:11" ht="19.5" customHeight="1" thickBot="1">
      <c r="A15" s="180"/>
      <c r="B15" s="171"/>
      <c r="C15" s="183"/>
      <c r="D15" s="175"/>
      <c r="E15" s="177"/>
      <c r="F15" s="177"/>
      <c r="G15" s="169"/>
      <c r="H15" s="167"/>
      <c r="I15" s="169"/>
      <c r="J15" s="167"/>
      <c r="K15" s="49" t="s">
        <v>18</v>
      </c>
    </row>
    <row r="16" spans="1:11" ht="19.5" customHeight="1">
      <c r="A16" s="180"/>
      <c r="B16" s="170">
        <f>'пр.хода'!$M$59</f>
        <v>16</v>
      </c>
      <c r="C16" s="172" t="s">
        <v>19</v>
      </c>
      <c r="D16" s="174" t="str">
        <f>VLOOKUP(B16,'пр.взв.'!B7:E70,2,FALSE)</f>
        <v>SHABUROV ALEKSANDR</v>
      </c>
      <c r="E16" s="176" t="str">
        <f>VLOOKUP(B16,'пр.взв.'!B7:E70,3,FALSE)</f>
        <v>1986 ms</v>
      </c>
      <c r="F16" s="176" t="str">
        <f>VLOOKUP(B16,'пр.взв.'!B7:E70,4,FALSE)</f>
        <v>RUS</v>
      </c>
      <c r="G16" s="184"/>
      <c r="H16" s="166"/>
      <c r="I16" s="168"/>
      <c r="J16" s="166"/>
      <c r="K16" s="49" t="s">
        <v>20</v>
      </c>
    </row>
    <row r="17" spans="1:11" ht="19.5" customHeight="1" thickBot="1">
      <c r="A17" s="181"/>
      <c r="B17" s="171"/>
      <c r="C17" s="173"/>
      <c r="D17" s="175"/>
      <c r="E17" s="177"/>
      <c r="F17" s="177"/>
      <c r="G17" s="169"/>
      <c r="H17" s="167"/>
      <c r="I17" s="169"/>
      <c r="J17" s="167"/>
      <c r="K17" s="50"/>
    </row>
    <row r="18" ht="21.75" customHeight="1"/>
    <row r="19" spans="1:11" ht="21.75" customHeight="1">
      <c r="A19" s="28" t="str">
        <f>'[1]реквизиты'!$A$8</f>
        <v>Chief referee</v>
      </c>
      <c r="B19" s="29"/>
      <c r="C19" s="29"/>
      <c r="D19" s="29"/>
      <c r="E19" s="15"/>
      <c r="F19" s="86"/>
      <c r="H19" s="160" t="str">
        <f>'[1]реквизиты'!$G$8</f>
        <v>Y. Shoya</v>
      </c>
      <c r="I19" s="160"/>
      <c r="J19" s="160"/>
      <c r="K19" t="str">
        <f>'[1]реквизиты'!$G$9</f>
        <v>/RUS/</v>
      </c>
    </row>
    <row r="20" spans="1:8" ht="16.5" customHeight="1">
      <c r="A20" s="29"/>
      <c r="B20" s="29"/>
      <c r="C20" s="29"/>
      <c r="D20" s="29"/>
      <c r="E20" s="15"/>
      <c r="F20" s="87"/>
      <c r="G20" s="15"/>
      <c r="H20" s="88"/>
    </row>
    <row r="21" spans="1:11" ht="24" customHeight="1">
      <c r="A21" s="28" t="str">
        <f>'[1]реквизиты'!$A$10</f>
        <v>Chief  secretary</v>
      </c>
      <c r="C21" s="15"/>
      <c r="D21" s="15"/>
      <c r="E21" s="15"/>
      <c r="F21" s="15"/>
      <c r="H21" s="160" t="str">
        <f>'[1]реквизиты'!$G$10</f>
        <v>R. Zakirov</v>
      </c>
      <c r="I21" s="160"/>
      <c r="J21" s="160"/>
      <c r="K21" t="str">
        <f>'[1]реквизиты'!$G$11</f>
        <v>/RUS/</v>
      </c>
    </row>
  </sheetData>
  <sheetProtection/>
  <mergeCells count="45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E16:E17"/>
    <mergeCell ref="J8:J9"/>
    <mergeCell ref="G16:G17"/>
    <mergeCell ref="H16:H17"/>
    <mergeCell ref="I16:I17"/>
    <mergeCell ref="J16:J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87" t="str">
        <f>'пр.хода'!M1</f>
        <v>World Cup stage “Memorial A. Kharlampiev” (M&amp;W, M combat sambo)</v>
      </c>
      <c r="B1" s="187"/>
      <c r="C1" s="187"/>
      <c r="D1" s="187"/>
      <c r="E1" s="187"/>
      <c r="F1" s="187"/>
      <c r="G1" s="187"/>
      <c r="H1" s="187" t="str">
        <f>A1</f>
        <v>World Cup stage “Memorial A. Kharlampiev” (M&amp;W, M combat sambo)</v>
      </c>
      <c r="I1" s="187"/>
      <c r="J1" s="187"/>
      <c r="K1" s="187"/>
      <c r="L1" s="187"/>
      <c r="M1" s="187"/>
      <c r="N1" s="187"/>
      <c r="O1" s="37"/>
      <c r="P1" s="37"/>
      <c r="Q1" s="37"/>
      <c r="R1" s="37"/>
      <c r="S1" s="37"/>
      <c r="T1" s="37"/>
      <c r="U1" s="37"/>
    </row>
    <row r="2" spans="1:21" ht="28.5" customHeight="1">
      <c r="A2" s="147" t="str">
        <f>'пр.хода'!M2</f>
        <v>Mart  24 -27.2012            Moscow (Russia)     </v>
      </c>
      <c r="B2" s="147"/>
      <c r="C2" s="147"/>
      <c r="D2" s="147"/>
      <c r="E2" s="147"/>
      <c r="F2" s="147"/>
      <c r="G2" s="147"/>
      <c r="H2" s="147" t="str">
        <f>A2</f>
        <v>Mart  24 -27.2012            Moscow (Russia)     </v>
      </c>
      <c r="I2" s="147"/>
      <c r="J2" s="147"/>
      <c r="K2" s="147"/>
      <c r="L2" s="147"/>
      <c r="M2" s="147"/>
      <c r="N2" s="147"/>
      <c r="O2" s="38"/>
      <c r="P2" s="38"/>
      <c r="Q2" s="38"/>
      <c r="R2" s="38"/>
      <c r="S2" s="38"/>
      <c r="T2" s="38"/>
      <c r="U2" s="38"/>
    </row>
    <row r="3" spans="1:21" ht="15" customHeight="1">
      <c r="A3" s="185" t="str">
        <f>HYPERLINK('пр.взв.'!A4)</f>
        <v>Weight category 74 кg</v>
      </c>
      <c r="B3" s="178"/>
      <c r="C3" s="178"/>
      <c r="D3" s="178"/>
      <c r="E3" s="178"/>
      <c r="F3" s="178"/>
      <c r="G3" s="178"/>
      <c r="H3" s="185" t="str">
        <f>HYPERLINK('пр.взв.'!A4)</f>
        <v>Weight category 74 кg</v>
      </c>
      <c r="I3" s="178"/>
      <c r="J3" s="178"/>
      <c r="K3" s="178"/>
      <c r="L3" s="178"/>
      <c r="M3" s="178"/>
      <c r="N3" s="178"/>
      <c r="O3" s="36"/>
      <c r="P3" s="36"/>
      <c r="Q3" s="36"/>
      <c r="R3" s="36"/>
      <c r="S3" s="36"/>
      <c r="T3" s="36"/>
      <c r="U3" s="36"/>
    </row>
    <row r="4" spans="1:2" ht="10.5" customHeight="1" thickBot="1">
      <c r="A4" s="186"/>
      <c r="B4" s="186"/>
    </row>
    <row r="5" spans="1:14" ht="12.75" customHeight="1">
      <c r="A5" s="194">
        <v>1</v>
      </c>
      <c r="B5" s="188" t="str">
        <f>VLOOKUP(A5,'пр.взв.'!B7:C70,2,FALSE)</f>
        <v>RAMANCHYK Aliaksei</v>
      </c>
      <c r="C5" s="196" t="str">
        <f>VLOOKUP(B5,'пр.взв.'!C7:D70,2,FALSE)</f>
        <v>1989 msik</v>
      </c>
      <c r="D5" s="198" t="str">
        <f>VLOOKUP(A5,'пр.взв.'!B7:E70,4,FALSE)</f>
        <v>BLR</v>
      </c>
      <c r="G5" s="18"/>
      <c r="H5" s="192">
        <v>2</v>
      </c>
      <c r="I5" s="188" t="str">
        <f>VLOOKUP(H5,'пр.взв.'!B7:C70,2,FALSE)</f>
        <v>GLADYSHEV PETR</v>
      </c>
      <c r="J5" s="190" t="str">
        <f>VLOOKUP(H5,'пр.взв.'!B7:E70,3,FALSE)</f>
        <v>1989 ms</v>
      </c>
      <c r="K5" s="190" t="str">
        <f>VLOOKUP(H5,'пр.взв.'!B7:E70,4,FALSE)</f>
        <v>RUS</v>
      </c>
      <c r="N5" s="18"/>
    </row>
    <row r="6" spans="1:14" ht="15.75">
      <c r="A6" s="195"/>
      <c r="B6" s="189"/>
      <c r="C6" s="197"/>
      <c r="D6" s="199"/>
      <c r="E6" s="2"/>
      <c r="F6" s="2"/>
      <c r="G6" s="12"/>
      <c r="H6" s="193"/>
      <c r="I6" s="189"/>
      <c r="J6" s="191"/>
      <c r="K6" s="191"/>
      <c r="L6" s="2"/>
      <c r="M6" s="2"/>
      <c r="N6" s="12"/>
    </row>
    <row r="7" spans="1:14" ht="15.75">
      <c r="A7" s="195">
        <v>17</v>
      </c>
      <c r="B7" s="191" t="str">
        <f>VLOOKUP(A7,'пр.взв.'!B9:C70,2,FALSE)</f>
        <v>KOSAKYAN  Garik</v>
      </c>
      <c r="C7" s="199">
        <f>VLOOKUP(B7,'пр.взв.'!C9:D70,2,FALSE)</f>
        <v>1987</v>
      </c>
      <c r="D7" s="203" t="str">
        <f>VLOOKUP(A7,'пр.взв.'!B7:E70,4,FALSE)</f>
        <v>RUS</v>
      </c>
      <c r="E7" s="4"/>
      <c r="F7" s="2"/>
      <c r="G7" s="2"/>
      <c r="H7" s="205">
        <v>18</v>
      </c>
      <c r="I7" s="191" t="str">
        <f>VLOOKUP(H7,'пр.взв.'!B9:C70,2,FALSE)</f>
        <v>LEU Ivrie</v>
      </c>
      <c r="J7" s="200">
        <f>VLOOKUP(H7,'пр.взв.'!B9:E70,3,FALSE)</f>
        <v>1988</v>
      </c>
      <c r="K7" s="191" t="str">
        <f>VLOOKUP(H7,'пр.взв.'!B9:E70,4,FALSE)</f>
        <v>MDA</v>
      </c>
      <c r="L7" s="4"/>
      <c r="M7" s="2"/>
      <c r="N7" s="2"/>
    </row>
    <row r="8" spans="1:14" ht="16.5" thickBot="1">
      <c r="A8" s="202"/>
      <c r="B8" s="189"/>
      <c r="C8" s="197"/>
      <c r="D8" s="204"/>
      <c r="E8" s="5"/>
      <c r="F8" s="9"/>
      <c r="G8" s="2"/>
      <c r="H8" s="193"/>
      <c r="I8" s="189"/>
      <c r="J8" s="201"/>
      <c r="K8" s="189"/>
      <c r="L8" s="5"/>
      <c r="M8" s="9"/>
      <c r="N8" s="2"/>
    </row>
    <row r="9" spans="1:14" ht="15.75">
      <c r="A9" s="194">
        <v>9</v>
      </c>
      <c r="B9" s="188" t="str">
        <f>VLOOKUP(A9,'пр.взв.'!B11:C70,2,FALSE)</f>
        <v>NIKOLAEV SERGEY</v>
      </c>
      <c r="C9" s="196" t="str">
        <f>VLOOKUP(B9,'пр.взв.'!C11:D70,2,FALSE)</f>
        <v>1989 ms</v>
      </c>
      <c r="D9" s="198" t="str">
        <f>VLOOKUP(A9,'пр.взв.'!B7:E70,4,FALSE)</f>
        <v>RUS</v>
      </c>
      <c r="E9" s="5"/>
      <c r="F9" s="6"/>
      <c r="G9" s="2"/>
      <c r="H9" s="192">
        <v>10</v>
      </c>
      <c r="I9" s="188" t="str">
        <f>VLOOKUP(H9,'пр.взв.'!B11:C70,2,FALSE)</f>
        <v>ALKEY ASYLBEK</v>
      </c>
      <c r="J9" s="188" t="str">
        <f>VLOOKUP(H9,'пр.взв.'!B11:E70,3,FALSE)</f>
        <v>1983 msik</v>
      </c>
      <c r="K9" s="188" t="str">
        <f>VLOOKUP(H9,'пр.взв.'!B11:E70,4,FALSE)</f>
        <v>KAZ</v>
      </c>
      <c r="L9" s="5"/>
      <c r="M9" s="6"/>
      <c r="N9" s="2"/>
    </row>
    <row r="10" spans="1:14" ht="15.75">
      <c r="A10" s="195"/>
      <c r="B10" s="189"/>
      <c r="C10" s="197"/>
      <c r="D10" s="199"/>
      <c r="E10" s="10"/>
      <c r="F10" s="7"/>
      <c r="G10" s="2"/>
      <c r="H10" s="193"/>
      <c r="I10" s="189"/>
      <c r="J10" s="189"/>
      <c r="K10" s="189"/>
      <c r="L10" s="10"/>
      <c r="M10" s="7"/>
      <c r="N10" s="2"/>
    </row>
    <row r="11" spans="1:14" ht="15.75">
      <c r="A11" s="195">
        <v>25</v>
      </c>
      <c r="B11" s="206">
        <f>VLOOKUP(A11,'пр.взв.'!B13:C70,2,FALSE)</f>
        <v>0</v>
      </c>
      <c r="C11" s="208" t="e">
        <f>VLOOKUP(B11,'пр.взв.'!C13:D70,2,FALSE)</f>
        <v>#N/A</v>
      </c>
      <c r="D11" s="210">
        <f>VLOOKUP(A11,'пр.взв.'!B7:E70,4,FALSE)</f>
        <v>0</v>
      </c>
      <c r="E11" s="3"/>
      <c r="F11" s="7"/>
      <c r="G11" s="2"/>
      <c r="H11" s="205">
        <v>26</v>
      </c>
      <c r="I11" s="206">
        <f>VLOOKUP(H11,'пр.взв.'!B13:C70,2,FALSE)</f>
        <v>0</v>
      </c>
      <c r="J11" s="206">
        <f>VLOOKUP(H11,'пр.взв.'!B13:E70,3,FALSE)</f>
        <v>0</v>
      </c>
      <c r="K11" s="206">
        <f>VLOOKUP(H11,'пр.взв.'!B13:E70,4,FALSE)</f>
        <v>0</v>
      </c>
      <c r="L11" s="3"/>
      <c r="M11" s="7"/>
      <c r="N11" s="2"/>
    </row>
    <row r="12" spans="1:14" ht="16.5" thickBot="1">
      <c r="A12" s="202"/>
      <c r="B12" s="207"/>
      <c r="C12" s="209"/>
      <c r="D12" s="211"/>
      <c r="E12" s="2"/>
      <c r="F12" s="7"/>
      <c r="G12" s="9"/>
      <c r="H12" s="193"/>
      <c r="I12" s="207"/>
      <c r="J12" s="207"/>
      <c r="K12" s="207"/>
      <c r="L12" s="2"/>
      <c r="M12" s="7"/>
      <c r="N12" s="9"/>
    </row>
    <row r="13" spans="1:14" ht="15.75">
      <c r="A13" s="194">
        <v>5</v>
      </c>
      <c r="B13" s="188" t="str">
        <f>VLOOKUP(A13,'пр.взв.'!B15:C70,2,FALSE)</f>
        <v>ORLOV Aleksey</v>
      </c>
      <c r="C13" s="196" t="str">
        <f>VLOOKUP(B13,'пр.взв.'!C15:D70,2,FALSE)</f>
        <v>1990 ms</v>
      </c>
      <c r="D13" s="198" t="str">
        <f>VLOOKUP(A13,'пр.взв.'!B7:E70,4,FALSE)</f>
        <v>RUS</v>
      </c>
      <c r="E13" s="2"/>
      <c r="F13" s="7"/>
      <c r="G13" s="13"/>
      <c r="H13" s="192">
        <v>6</v>
      </c>
      <c r="I13" s="188" t="str">
        <f>VLOOKUP(H13,'пр.взв.'!B15:C70,2,FALSE)</f>
        <v>KOKSHA Aliaksandr</v>
      </c>
      <c r="J13" s="188" t="str">
        <f>VLOOKUP(H13,'пр.взв.'!B15:E70,3,FALSE)</f>
        <v>1990 ms</v>
      </c>
      <c r="K13" s="188" t="str">
        <f>VLOOKUP(H13,'пр.взв.'!B15:E70,4,FALSE)</f>
        <v>BLR</v>
      </c>
      <c r="L13" s="2"/>
      <c r="M13" s="7"/>
      <c r="N13" s="13"/>
    </row>
    <row r="14" spans="1:14" ht="15.75">
      <c r="A14" s="195"/>
      <c r="B14" s="189"/>
      <c r="C14" s="197"/>
      <c r="D14" s="199"/>
      <c r="E14" s="8"/>
      <c r="F14" s="7"/>
      <c r="G14" s="2"/>
      <c r="H14" s="193"/>
      <c r="I14" s="189"/>
      <c r="J14" s="189"/>
      <c r="K14" s="189"/>
      <c r="L14" s="8"/>
      <c r="M14" s="7"/>
      <c r="N14" s="2"/>
    </row>
    <row r="15" spans="1:14" ht="15.75">
      <c r="A15" s="195">
        <v>21</v>
      </c>
      <c r="B15" s="206">
        <f>VLOOKUP(A15,'пр.взв.'!B17:C70,2,FALSE)</f>
        <v>0</v>
      </c>
      <c r="C15" s="208" t="e">
        <f>VLOOKUP(B15,'пр.взв.'!C17:D70,2,FALSE)</f>
        <v>#N/A</v>
      </c>
      <c r="D15" s="210">
        <f>VLOOKUP(A15,'пр.взв.'!B7:E70,4,FALSE)</f>
        <v>0</v>
      </c>
      <c r="E15" s="4"/>
      <c r="F15" s="7"/>
      <c r="G15" s="2"/>
      <c r="H15" s="205">
        <v>22</v>
      </c>
      <c r="I15" s="206">
        <f>VLOOKUP(H15,'пр.взв.'!B17:C70,2,FALSE)</f>
        <v>0</v>
      </c>
      <c r="J15" s="206">
        <f>VLOOKUP(H15,'пр.взв.'!B17:E70,3,FALSE)</f>
        <v>0</v>
      </c>
      <c r="K15" s="206">
        <f>VLOOKUP(H15,'пр.взв.'!B17:E70,4,FALSE)</f>
        <v>0</v>
      </c>
      <c r="L15" s="4"/>
      <c r="M15" s="7"/>
      <c r="N15" s="2"/>
    </row>
    <row r="16" spans="1:14" ht="16.5" thickBot="1">
      <c r="A16" s="202"/>
      <c r="B16" s="207"/>
      <c r="C16" s="209"/>
      <c r="D16" s="211"/>
      <c r="E16" s="5"/>
      <c r="F16" s="11"/>
      <c r="G16" s="2"/>
      <c r="H16" s="193"/>
      <c r="I16" s="207"/>
      <c r="J16" s="207"/>
      <c r="K16" s="207"/>
      <c r="L16" s="5"/>
      <c r="M16" s="11"/>
      <c r="N16" s="2"/>
    </row>
    <row r="17" spans="1:14" ht="15.75">
      <c r="A17" s="194">
        <v>13</v>
      </c>
      <c r="B17" s="188" t="str">
        <f>VLOOKUP(A17,'пр.взв.'!B19:C70,2,FALSE)</f>
        <v>YONGMIN KIM</v>
      </c>
      <c r="C17" s="196">
        <f>VLOOKUP(B17,'пр.взв.'!C19:D70,2,FALSE)</f>
        <v>1994</v>
      </c>
      <c r="D17" s="198" t="str">
        <f>VLOOKUP(A17,'пр.взв.'!B7:E68,4,FALSE)</f>
        <v>KOR</v>
      </c>
      <c r="E17" s="5"/>
      <c r="F17" s="2"/>
      <c r="G17" s="2"/>
      <c r="H17" s="192">
        <v>14</v>
      </c>
      <c r="I17" s="188" t="str">
        <f>VLOOKUP(H17,'пр.взв.'!B19:C70,2,FALSE)</f>
        <v>GULIYEV Zulfugar</v>
      </c>
      <c r="J17" s="188">
        <f>VLOOKUP(H17,'пр.взв.'!B19:E70,3,FALSE)</f>
        <v>1991</v>
      </c>
      <c r="K17" s="188" t="str">
        <f>VLOOKUP(H17,'пр.взв.'!B19:E70,4,FALSE)</f>
        <v>AZE</v>
      </c>
      <c r="L17" s="5"/>
      <c r="M17" s="2"/>
      <c r="N17" s="2"/>
    </row>
    <row r="18" spans="1:14" ht="15.75">
      <c r="A18" s="195"/>
      <c r="B18" s="189"/>
      <c r="C18" s="197"/>
      <c r="D18" s="199"/>
      <c r="E18" s="10"/>
      <c r="F18" s="2"/>
      <c r="G18" s="2"/>
      <c r="H18" s="193"/>
      <c r="I18" s="189"/>
      <c r="J18" s="189"/>
      <c r="K18" s="189"/>
      <c r="L18" s="10"/>
      <c r="M18" s="2"/>
      <c r="N18" s="2"/>
    </row>
    <row r="19" spans="1:14" ht="15.75">
      <c r="A19" s="195">
        <v>29</v>
      </c>
      <c r="B19" s="206">
        <f>VLOOKUP(A19,'пр.взв.'!B21:C72,2,FALSE)</f>
        <v>0</v>
      </c>
      <c r="C19" s="208" t="e">
        <f>VLOOKUP(B19,'пр.взв.'!C21:D72,2,FALSE)</f>
        <v>#N/A</v>
      </c>
      <c r="D19" s="210">
        <f>VLOOKUP(A19,'пр.взв.'!B7:E70,4,FALSE)</f>
        <v>0</v>
      </c>
      <c r="E19" s="3"/>
      <c r="F19" s="2"/>
      <c r="G19" s="2"/>
      <c r="H19" s="205">
        <v>30</v>
      </c>
      <c r="I19" s="206">
        <f>VLOOKUP(H19,'пр.взв.'!B21:C72,2,FALSE)</f>
        <v>0</v>
      </c>
      <c r="J19" s="206">
        <f>VLOOKUP(H19,'пр.взв.'!B21:E72,3,FALSE)</f>
        <v>0</v>
      </c>
      <c r="K19" s="206">
        <f>VLOOKUP(H19,'пр.взв.'!B21:E72,4,FALSE)</f>
        <v>0</v>
      </c>
      <c r="L19" s="3"/>
      <c r="M19" s="2"/>
      <c r="N19" s="2"/>
    </row>
    <row r="20" spans="1:14" ht="16.5" thickBot="1">
      <c r="A20" s="202"/>
      <c r="B20" s="207"/>
      <c r="C20" s="209"/>
      <c r="D20" s="211"/>
      <c r="E20" s="2"/>
      <c r="F20" s="2"/>
      <c r="G20" s="31"/>
      <c r="H20" s="193"/>
      <c r="I20" s="207"/>
      <c r="J20" s="207"/>
      <c r="K20" s="207"/>
      <c r="L20" s="2"/>
      <c r="M20" s="2"/>
      <c r="N20" s="31"/>
    </row>
    <row r="21" spans="1:14" ht="15.75">
      <c r="A21" s="194">
        <v>3</v>
      </c>
      <c r="B21" s="188" t="str">
        <f>VLOOKUP(A21,'пр.взв.'!B7:C70,2,FALSE)</f>
        <v>KURZHEV Ali</v>
      </c>
      <c r="C21" s="196" t="str">
        <f>VLOOKUP(B21,'пр.взв.'!C7:D70,2,FALSE)</f>
        <v>1989 msik</v>
      </c>
      <c r="D21" s="198" t="str">
        <f>VLOOKUP(A21,'пр.взв.'!B7:E70,4,FALSE)</f>
        <v>RUS</v>
      </c>
      <c r="E21" s="2"/>
      <c r="F21" s="2"/>
      <c r="G21" s="2"/>
      <c r="H21" s="192">
        <v>4</v>
      </c>
      <c r="I21" s="188" t="str">
        <f>VLOOKUP(H21,'пр.взв.'!B7:C70,2,FALSE)</f>
        <v>PICOT Eole</v>
      </c>
      <c r="J21" s="188" t="str">
        <f>VLOOKUP(H21,'пр.взв.'!B7:E70,3,FALSE)</f>
        <v> </v>
      </c>
      <c r="K21" s="188" t="str">
        <f>VLOOKUP(H21,'пр.взв.'!B7:E70,4,FALSE)</f>
        <v>FRA</v>
      </c>
      <c r="L21" s="2"/>
      <c r="M21" s="2"/>
      <c r="N21" s="2"/>
    </row>
    <row r="22" spans="1:14" ht="15.75">
      <c r="A22" s="195"/>
      <c r="B22" s="189"/>
      <c r="C22" s="197"/>
      <c r="D22" s="199"/>
      <c r="E22" s="8"/>
      <c r="F22" s="2"/>
      <c r="G22" s="2"/>
      <c r="H22" s="193"/>
      <c r="I22" s="189"/>
      <c r="J22" s="189"/>
      <c r="K22" s="189"/>
      <c r="L22" s="8"/>
      <c r="M22" s="2"/>
      <c r="N22" s="2"/>
    </row>
    <row r="23" spans="1:14" ht="15.75">
      <c r="A23" s="195">
        <v>19</v>
      </c>
      <c r="B23" s="191" t="str">
        <f>VLOOKUP(A23,'пр.взв.'!B25:C76,2,FALSE)</f>
        <v>BABIYCHYK DMITRIY</v>
      </c>
      <c r="C23" s="199" t="str">
        <f>VLOOKUP(B23,'пр.взв.'!C25:D76,2,FALSE)</f>
        <v>1984 zms</v>
      </c>
      <c r="D23" s="203" t="str">
        <f>VLOOKUP(A23,'пр.взв.'!B7:E70,4,FALSE)</f>
        <v>UKR</v>
      </c>
      <c r="E23" s="4"/>
      <c r="F23" s="2"/>
      <c r="G23" s="2"/>
      <c r="H23" s="205">
        <v>20</v>
      </c>
      <c r="I23" s="191" t="str">
        <f>VLOOKUP(H23,'пр.взв.'!B25:C76,2,FALSE)</f>
        <v>DALAI Enkhbolo</v>
      </c>
      <c r="J23" s="191">
        <f>VLOOKUP(H23,'пр.взв.'!B25:E76,3,FALSE)</f>
        <v>1985</v>
      </c>
      <c r="K23" s="191" t="str">
        <f>VLOOKUP(H23,'пр.взв.'!B25:E76,4,FALSE)</f>
        <v>MNG</v>
      </c>
      <c r="L23" s="4"/>
      <c r="M23" s="2"/>
      <c r="N23" s="2"/>
    </row>
    <row r="24" spans="1:14" ht="16.5" thickBot="1">
      <c r="A24" s="202"/>
      <c r="B24" s="189"/>
      <c r="C24" s="197"/>
      <c r="D24" s="204"/>
      <c r="E24" s="5"/>
      <c r="F24" s="9"/>
      <c r="G24" s="2"/>
      <c r="H24" s="193"/>
      <c r="I24" s="189"/>
      <c r="J24" s="189"/>
      <c r="K24" s="189"/>
      <c r="L24" s="5"/>
      <c r="M24" s="9"/>
      <c r="N24" s="2"/>
    </row>
    <row r="25" spans="1:14" ht="15.75">
      <c r="A25" s="194">
        <v>11</v>
      </c>
      <c r="B25" s="188" t="str">
        <f>VLOOKUP(A25,'пр.взв.'!B27:C78,2,FALSE)</f>
        <v>RODRIGUEZ BlanCO</v>
      </c>
      <c r="C25" s="196">
        <f>VLOOKUP(B25,'пр.взв.'!C27:D78,2,FALSE)</f>
        <v>1986</v>
      </c>
      <c r="D25" s="198" t="str">
        <f>VLOOKUP(A25,'пр.взв.'!B7:E70,4,FALSE)</f>
        <v>SPA</v>
      </c>
      <c r="E25" s="5"/>
      <c r="F25" s="6"/>
      <c r="G25" s="2"/>
      <c r="H25" s="192">
        <v>12</v>
      </c>
      <c r="I25" s="188" t="str">
        <f>VLOOKUP(H25,'пр.взв.'!B27:C78,2,FALSE)</f>
        <v>MASHKO Ihar</v>
      </c>
      <c r="J25" s="188" t="str">
        <f>VLOOKUP(H25,'пр.взв.'!B27:E78,3,FALSE)</f>
        <v>1987 ms</v>
      </c>
      <c r="K25" s="188" t="str">
        <f>VLOOKUP(H25,'пр.взв.'!B27:E78,4,FALSE)</f>
        <v>BLR</v>
      </c>
      <c r="L25" s="5"/>
      <c r="M25" s="6"/>
      <c r="N25" s="2"/>
    </row>
    <row r="26" spans="1:14" ht="15.75">
      <c r="A26" s="195"/>
      <c r="B26" s="189"/>
      <c r="C26" s="197"/>
      <c r="D26" s="199"/>
      <c r="E26" s="10"/>
      <c r="F26" s="7"/>
      <c r="G26" s="2"/>
      <c r="H26" s="193"/>
      <c r="I26" s="189"/>
      <c r="J26" s="189"/>
      <c r="K26" s="189"/>
      <c r="L26" s="10"/>
      <c r="M26" s="7"/>
      <c r="N26" s="2"/>
    </row>
    <row r="27" spans="1:14" ht="15.75">
      <c r="A27" s="195">
        <v>27</v>
      </c>
      <c r="B27" s="206">
        <f>VLOOKUP(A27,'пр.взв.'!B29:C80,2,FALSE)</f>
        <v>0</v>
      </c>
      <c r="C27" s="208" t="e">
        <f>VLOOKUP(B27,'пр.взв.'!C29:D80,2,FALSE)</f>
        <v>#N/A</v>
      </c>
      <c r="D27" s="210">
        <f>VLOOKUP(A27,'пр.взв.'!B7:E70,4,FALSE)</f>
        <v>0</v>
      </c>
      <c r="E27" s="3"/>
      <c r="F27" s="7"/>
      <c r="G27" s="2"/>
      <c r="H27" s="205">
        <v>28</v>
      </c>
      <c r="I27" s="206">
        <f>VLOOKUP(H27,'пр.взв.'!B29:C80,2,FALSE)</f>
        <v>0</v>
      </c>
      <c r="J27" s="206">
        <f>VLOOKUP(H27,'пр.взв.'!B29:E80,3,FALSE)</f>
        <v>0</v>
      </c>
      <c r="K27" s="206">
        <f>VLOOKUP(H27,'пр.взв.'!B29:E80,4,FALSE)</f>
        <v>0</v>
      </c>
      <c r="L27" s="3"/>
      <c r="M27" s="7"/>
      <c r="N27" s="2"/>
    </row>
    <row r="28" spans="1:14" ht="16.5" thickBot="1">
      <c r="A28" s="202"/>
      <c r="B28" s="207"/>
      <c r="C28" s="209"/>
      <c r="D28" s="211"/>
      <c r="E28" s="2"/>
      <c r="F28" s="7"/>
      <c r="G28" s="2"/>
      <c r="H28" s="193"/>
      <c r="I28" s="207"/>
      <c r="J28" s="207"/>
      <c r="K28" s="207"/>
      <c r="L28" s="2"/>
      <c r="M28" s="7"/>
      <c r="N28" s="2"/>
    </row>
    <row r="29" spans="1:14" ht="15.75">
      <c r="A29" s="194">
        <v>7</v>
      </c>
      <c r="B29" s="188" t="str">
        <f>VLOOKUP(A29,'пр.взв.'!B7:C70,2,FALSE)</f>
        <v>JALOLOV  Abbos</v>
      </c>
      <c r="C29" s="196">
        <f>VLOOKUP(B29,'пр.взв.'!C7:D70,2,FALSE)</f>
        <v>1990</v>
      </c>
      <c r="D29" s="198" t="str">
        <f>VLOOKUP(A29,'пр.взв.'!B7:E70,4,FALSE)</f>
        <v>UZB</v>
      </c>
      <c r="E29" s="2"/>
      <c r="F29" s="7"/>
      <c r="G29" s="32"/>
      <c r="H29" s="192">
        <v>8</v>
      </c>
      <c r="I29" s="188" t="str">
        <f>VLOOKUP(H29,'пр.взв.'!B7:C70,2,FALSE)</f>
        <v>PAPADOPOULOS Losif</v>
      </c>
      <c r="J29" s="188">
        <f>VLOOKUP(H29,'пр.взв.'!B7:E70,3,FALSE)</f>
        <v>1989</v>
      </c>
      <c r="K29" s="188" t="str">
        <f>VLOOKUP(H29,'пр.взв.'!B7:E70,4,FALSE)</f>
        <v>GRE</v>
      </c>
      <c r="L29" s="2"/>
      <c r="M29" s="7"/>
      <c r="N29" s="32"/>
    </row>
    <row r="30" spans="1:14" ht="15.75">
      <c r="A30" s="195"/>
      <c r="B30" s="189"/>
      <c r="C30" s="197"/>
      <c r="D30" s="199"/>
      <c r="E30" s="8"/>
      <c r="F30" s="7"/>
      <c r="G30" s="2"/>
      <c r="H30" s="193"/>
      <c r="I30" s="189"/>
      <c r="J30" s="189"/>
      <c r="K30" s="189"/>
      <c r="L30" s="8"/>
      <c r="M30" s="7"/>
      <c r="N30" s="2"/>
    </row>
    <row r="31" spans="1:14" ht="15.75">
      <c r="A31" s="195">
        <v>23</v>
      </c>
      <c r="B31" s="206">
        <f>VLOOKUP(A31,'пр.взв.'!B33:C84,2,FALSE)</f>
        <v>0</v>
      </c>
      <c r="C31" s="208" t="e">
        <f>VLOOKUP(B31,'пр.взв.'!C33:D84,2,FALSE)</f>
        <v>#N/A</v>
      </c>
      <c r="D31" s="210">
        <f>VLOOKUP(A31,'пр.взв.'!B7:E70,4,FALSE)</f>
        <v>0</v>
      </c>
      <c r="E31" s="4"/>
      <c r="F31" s="7"/>
      <c r="G31" s="2"/>
      <c r="H31" s="205">
        <v>24</v>
      </c>
      <c r="I31" s="206">
        <f>VLOOKUP(H31,'пр.взв.'!B33:C84,2,FALSE)</f>
        <v>0</v>
      </c>
      <c r="J31" s="206">
        <f>VLOOKUP(H31,'пр.взв.'!B33:E84,3,FALSE)</f>
        <v>0</v>
      </c>
      <c r="K31" s="206">
        <f>VLOOKUP(H31,'пр.взв.'!B33:E84,4,FALSE)</f>
        <v>0</v>
      </c>
      <c r="L31" s="4"/>
      <c r="M31" s="7"/>
      <c r="N31" s="2"/>
    </row>
    <row r="32" spans="1:14" ht="16.5" thickBot="1">
      <c r="A32" s="202"/>
      <c r="B32" s="207"/>
      <c r="C32" s="209"/>
      <c r="D32" s="211"/>
      <c r="E32" s="5"/>
      <c r="F32" s="11"/>
      <c r="G32" s="2"/>
      <c r="H32" s="193"/>
      <c r="I32" s="207"/>
      <c r="J32" s="207"/>
      <c r="K32" s="207"/>
      <c r="L32" s="5"/>
      <c r="M32" s="11"/>
      <c r="N32" s="2"/>
    </row>
    <row r="33" spans="1:14" ht="15.75">
      <c r="A33" s="194">
        <v>15</v>
      </c>
      <c r="B33" s="188" t="str">
        <f>VLOOKUP(A33,'пр.взв.'!B35:C86,2,FALSE)</f>
        <v>GABDESHEV Aybek</v>
      </c>
      <c r="C33" s="196" t="str">
        <f>VLOOKUP(B33,'пр.взв.'!C35:D86,2,FALSE)</f>
        <v>1986 ms</v>
      </c>
      <c r="D33" s="198" t="str">
        <f>VLOOKUP(A33,'пр.взв.'!B7:E70,4,FALSE)</f>
        <v>KAZ</v>
      </c>
      <c r="E33" s="5"/>
      <c r="F33" s="2"/>
      <c r="G33" s="2"/>
      <c r="H33" s="192">
        <v>16</v>
      </c>
      <c r="I33" s="188" t="str">
        <f>VLOOKUP(H33,'пр.взв.'!B35:C86,2,FALSE)</f>
        <v>SHABUROV ALEKSANDR</v>
      </c>
      <c r="J33" s="188" t="str">
        <f>VLOOKUP(H33,'пр.взв.'!B35:E86,3,FALSE)</f>
        <v>1986 ms</v>
      </c>
      <c r="K33" s="188" t="str">
        <f>VLOOKUP(H33,'пр.взв.'!B35:E86,4,FALSE)</f>
        <v>RUS</v>
      </c>
      <c r="L33" s="5"/>
      <c r="M33" s="2"/>
      <c r="N33" s="2"/>
    </row>
    <row r="34" spans="1:14" ht="15.75">
      <c r="A34" s="195"/>
      <c r="B34" s="189"/>
      <c r="C34" s="197"/>
      <c r="D34" s="199"/>
      <c r="E34" s="10"/>
      <c r="F34" s="2"/>
      <c r="G34" s="2"/>
      <c r="H34" s="193"/>
      <c r="I34" s="189"/>
      <c r="J34" s="189"/>
      <c r="K34" s="189"/>
      <c r="L34" s="10"/>
      <c r="M34" s="2"/>
      <c r="N34" s="2"/>
    </row>
    <row r="35" spans="1:14" ht="15.75">
      <c r="A35" s="195">
        <v>31</v>
      </c>
      <c r="B35" s="206">
        <f>VLOOKUP(A35,'пр.взв.'!B37:C88,2,FALSE)</f>
        <v>0</v>
      </c>
      <c r="C35" s="208" t="e">
        <f>VLOOKUP(B35,'пр.взв.'!C37:D88,2,FALSE)</f>
        <v>#N/A</v>
      </c>
      <c r="D35" s="210">
        <f>VLOOKUP(A35,'пр.взв.'!B7:E70,4,FALSE)</f>
        <v>0</v>
      </c>
      <c r="E35" s="3"/>
      <c r="F35" s="2"/>
      <c r="G35" s="2"/>
      <c r="H35" s="205">
        <v>32</v>
      </c>
      <c r="I35" s="206">
        <f>VLOOKUP(H35,'пр.взв.'!B37:C88,2,FALSE)</f>
        <v>0</v>
      </c>
      <c r="J35" s="206">
        <f>VLOOKUP(H35,'пр.взв.'!B37:E88,3,FALSE)</f>
        <v>0</v>
      </c>
      <c r="K35" s="206">
        <f>VLOOKUP(H35,'пр.взв.'!B37:E88,4,FALSE)</f>
        <v>0</v>
      </c>
      <c r="L35" s="3"/>
      <c r="M35" s="2"/>
      <c r="N35" s="2"/>
    </row>
    <row r="36" spans="1:11" ht="13.5" customHeight="1" thickBot="1">
      <c r="A36" s="202"/>
      <c r="B36" s="212"/>
      <c r="C36" s="213"/>
      <c r="D36" s="211"/>
      <c r="H36" s="214"/>
      <c r="I36" s="212"/>
      <c r="J36" s="212"/>
      <c r="K36" s="212"/>
    </row>
    <row r="37" spans="1:16" ht="15.75">
      <c r="A37" s="1"/>
      <c r="B37" s="1"/>
      <c r="C37" s="1"/>
      <c r="E37" s="2"/>
      <c r="F37" s="2"/>
      <c r="G37" s="2"/>
      <c r="P37" s="27"/>
    </row>
    <row r="38" spans="1:13" ht="12.75">
      <c r="A38" s="30" t="s">
        <v>64</v>
      </c>
      <c r="B38" s="15"/>
      <c r="C38" s="26"/>
      <c r="D38" s="16"/>
      <c r="E38" s="20"/>
      <c r="F38" s="20"/>
      <c r="H38" s="30" t="s">
        <v>64</v>
      </c>
      <c r="I38" s="15"/>
      <c r="J38" s="26"/>
      <c r="K38" s="34"/>
      <c r="L38" s="20"/>
      <c r="M38" s="20"/>
    </row>
    <row r="39" spans="1:16" ht="12.75">
      <c r="A39" s="1"/>
      <c r="B39" s="19"/>
      <c r="C39" s="21"/>
      <c r="D39" s="20"/>
      <c r="E39" s="20"/>
      <c r="I39" s="15"/>
      <c r="J39" s="26"/>
      <c r="K39" s="24"/>
      <c r="L39" s="20"/>
      <c r="P39" s="15"/>
    </row>
    <row r="40" spans="2:13" ht="12.75">
      <c r="B40" s="15"/>
      <c r="C40" s="23"/>
      <c r="D40" s="16"/>
      <c r="E40" s="20"/>
      <c r="I40" s="15"/>
      <c r="J40" s="24"/>
      <c r="K40" s="34"/>
      <c r="L40" s="24"/>
      <c r="M40" s="15"/>
    </row>
    <row r="41" spans="2:13" ht="12.75">
      <c r="B41" s="15"/>
      <c r="C41" s="24"/>
      <c r="D41" s="25"/>
      <c r="E41" s="24"/>
      <c r="I41" s="15"/>
      <c r="J41" s="24"/>
      <c r="K41" s="26"/>
      <c r="L41" s="24"/>
      <c r="M41" s="15"/>
    </row>
    <row r="42" spans="2:13" ht="12.75">
      <c r="B42" s="14"/>
      <c r="C42" s="17"/>
      <c r="D42" s="100"/>
      <c r="E42" s="34"/>
      <c r="F42" s="15"/>
      <c r="I42" s="15"/>
      <c r="J42" s="34"/>
      <c r="K42" s="24"/>
      <c r="L42" s="34"/>
      <c r="M42" s="15"/>
    </row>
    <row r="43" spans="2:13" ht="12.75">
      <c r="B43" s="15"/>
      <c r="C43" s="22"/>
      <c r="D43" s="24"/>
      <c r="E43" s="26"/>
      <c r="F43" s="15"/>
      <c r="I43" s="15"/>
      <c r="J43" s="26"/>
      <c r="K43" s="24"/>
      <c r="L43" s="26"/>
      <c r="M43" s="15"/>
    </row>
    <row r="44" spans="2:13" ht="12.75">
      <c r="B44" s="15"/>
      <c r="C44" s="20"/>
      <c r="D44" s="34"/>
      <c r="E44" s="24"/>
      <c r="F44" s="15"/>
      <c r="I44" s="15"/>
      <c r="J44" s="20"/>
      <c r="K44" s="34"/>
      <c r="L44" s="24"/>
      <c r="M44" s="15"/>
    </row>
    <row r="45" spans="4:14" ht="12.75">
      <c r="D45" s="15"/>
      <c r="E45" s="15"/>
      <c r="F45" s="15"/>
      <c r="G45" s="15"/>
      <c r="K45" s="15"/>
      <c r="L45" s="15"/>
      <c r="M45" s="15"/>
      <c r="N45" s="15"/>
    </row>
    <row r="46" spans="2:14" ht="12.75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2:14" ht="12.75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2:14" ht="12.75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2:14" ht="12.75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2:14" ht="12.75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2:14" ht="12.75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2:14" ht="12.75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8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15" t="s">
        <v>24</v>
      </c>
      <c r="C1" s="215"/>
      <c r="D1" s="215"/>
      <c r="E1" s="215"/>
      <c r="F1" s="215"/>
      <c r="G1" s="215"/>
      <c r="H1" s="215"/>
      <c r="I1" s="215"/>
      <c r="J1" s="64"/>
      <c r="K1" s="215" t="s">
        <v>24</v>
      </c>
      <c r="L1" s="215"/>
      <c r="M1" s="215"/>
      <c r="N1" s="215"/>
      <c r="O1" s="215"/>
      <c r="P1" s="215"/>
      <c r="Q1" s="215"/>
      <c r="R1" s="215"/>
    </row>
    <row r="2" spans="2:18" ht="15.75">
      <c r="B2" s="216" t="str">
        <f>HYPERLINK('[2]пр.взв.'!A4)</f>
        <v>Weight category  кg.</v>
      </c>
      <c r="C2" s="217"/>
      <c r="D2" s="217"/>
      <c r="E2" s="217"/>
      <c r="F2" s="217"/>
      <c r="G2" s="217"/>
      <c r="H2" s="217"/>
      <c r="I2" s="217"/>
      <c r="J2" s="65"/>
      <c r="K2" s="216" t="str">
        <f>HYPERLINK('[2]пр.взв.'!A4)</f>
        <v>Weight category  кg.</v>
      </c>
      <c r="L2" s="217"/>
      <c r="M2" s="217"/>
      <c r="N2" s="217"/>
      <c r="O2" s="217"/>
      <c r="P2" s="217"/>
      <c r="Q2" s="217"/>
      <c r="R2" s="217"/>
    </row>
    <row r="3" spans="2:18" ht="16.5" thickBot="1">
      <c r="B3" s="66" t="s">
        <v>18</v>
      </c>
      <c r="C3" s="67" t="s">
        <v>25</v>
      </c>
      <c r="D3" s="68" t="s">
        <v>29</v>
      </c>
      <c r="E3" s="69"/>
      <c r="F3" s="66"/>
      <c r="G3" s="69"/>
      <c r="H3" s="69"/>
      <c r="I3" s="69"/>
      <c r="J3" s="69"/>
      <c r="K3" s="66" t="s">
        <v>23</v>
      </c>
      <c r="L3" s="67" t="s">
        <v>25</v>
      </c>
      <c r="M3" s="68" t="s">
        <v>29</v>
      </c>
      <c r="N3" s="69"/>
      <c r="O3" s="66"/>
      <c r="P3" s="69"/>
      <c r="Q3" s="69"/>
      <c r="R3" s="69"/>
    </row>
    <row r="4" spans="1:18" ht="12.75">
      <c r="A4" s="218" t="s">
        <v>27</v>
      </c>
      <c r="B4" s="220" t="s">
        <v>0</v>
      </c>
      <c r="C4" s="222" t="s">
        <v>1</v>
      </c>
      <c r="D4" s="222" t="s">
        <v>2</v>
      </c>
      <c r="E4" s="222" t="s">
        <v>10</v>
      </c>
      <c r="F4" s="224" t="s">
        <v>11</v>
      </c>
      <c r="G4" s="225" t="s">
        <v>13</v>
      </c>
      <c r="H4" s="227" t="s">
        <v>14</v>
      </c>
      <c r="I4" s="229" t="s">
        <v>12</v>
      </c>
      <c r="J4" s="218" t="s">
        <v>27</v>
      </c>
      <c r="K4" s="231" t="s">
        <v>0</v>
      </c>
      <c r="L4" s="222" t="s">
        <v>1</v>
      </c>
      <c r="M4" s="222" t="s">
        <v>2</v>
      </c>
      <c r="N4" s="222" t="s">
        <v>10</v>
      </c>
      <c r="O4" s="224" t="s">
        <v>11</v>
      </c>
      <c r="P4" s="225" t="s">
        <v>13</v>
      </c>
      <c r="Q4" s="227" t="s">
        <v>14</v>
      </c>
      <c r="R4" s="229" t="s">
        <v>12</v>
      </c>
    </row>
    <row r="5" spans="1:18" ht="13.5" thickBot="1">
      <c r="A5" s="219"/>
      <c r="B5" s="221" t="s">
        <v>0</v>
      </c>
      <c r="C5" s="223" t="s">
        <v>1</v>
      </c>
      <c r="D5" s="223" t="s">
        <v>2</v>
      </c>
      <c r="E5" s="223" t="s">
        <v>10</v>
      </c>
      <c r="F5" s="223" t="s">
        <v>11</v>
      </c>
      <c r="G5" s="226"/>
      <c r="H5" s="228"/>
      <c r="I5" s="230" t="s">
        <v>12</v>
      </c>
      <c r="J5" s="219"/>
      <c r="K5" s="232" t="s">
        <v>0</v>
      </c>
      <c r="L5" s="223" t="s">
        <v>1</v>
      </c>
      <c r="M5" s="223" t="s">
        <v>2</v>
      </c>
      <c r="N5" s="223" t="s">
        <v>10</v>
      </c>
      <c r="O5" s="223" t="s">
        <v>11</v>
      </c>
      <c r="P5" s="226"/>
      <c r="Q5" s="228"/>
      <c r="R5" s="230" t="s">
        <v>12</v>
      </c>
    </row>
    <row r="6" spans="1:18" ht="12.75" customHeight="1">
      <c r="A6" s="233">
        <v>1</v>
      </c>
      <c r="B6" s="231">
        <v>1</v>
      </c>
      <c r="C6" s="237" t="str">
        <f>VLOOKUP(B6,'пр.взв.'!B7:E70,2,FALSE)</f>
        <v>RAMANCHYK Aliaksei</v>
      </c>
      <c r="D6" s="239" t="str">
        <f>VLOOKUP(B6,'пр.взв.'!B7:F70,3,FALSE)</f>
        <v>1989 msik</v>
      </c>
      <c r="E6" s="239" t="str">
        <f>VLOOKUP(B6,'пр.взв.'!B7:G70,4,FALSE)</f>
        <v>BLR</v>
      </c>
      <c r="F6" s="241"/>
      <c r="G6" s="248"/>
      <c r="H6" s="249"/>
      <c r="I6" s="250"/>
      <c r="J6" s="252">
        <v>9</v>
      </c>
      <c r="K6" s="231">
        <v>2</v>
      </c>
      <c r="L6" s="237" t="str">
        <f>VLOOKUP(K6,'пр.взв.'!B7:E70,2,FALSE)</f>
        <v>GLADYSHEV PETR</v>
      </c>
      <c r="M6" s="239" t="str">
        <f>VLOOKUP(K6,'пр.взв.'!B7:F70,3,FALSE)</f>
        <v>1989 ms</v>
      </c>
      <c r="N6" s="239" t="str">
        <f>VLOOKUP(K6,'пр.взв.'!B7:G70,4,FALSE)</f>
        <v>RUS</v>
      </c>
      <c r="O6" s="241"/>
      <c r="P6" s="248"/>
      <c r="Q6" s="249"/>
      <c r="R6" s="250"/>
    </row>
    <row r="7" spans="1:18" ht="12.75" customHeight="1">
      <c r="A7" s="234"/>
      <c r="B7" s="236"/>
      <c r="C7" s="238"/>
      <c r="D7" s="240"/>
      <c r="E7" s="240"/>
      <c r="F7" s="240"/>
      <c r="G7" s="240"/>
      <c r="H7" s="143"/>
      <c r="I7" s="251"/>
      <c r="J7" s="253"/>
      <c r="K7" s="236"/>
      <c r="L7" s="238"/>
      <c r="M7" s="240"/>
      <c r="N7" s="240"/>
      <c r="O7" s="240"/>
      <c r="P7" s="240"/>
      <c r="Q7" s="143"/>
      <c r="R7" s="251"/>
    </row>
    <row r="8" spans="1:18" ht="12.75" customHeight="1">
      <c r="A8" s="234"/>
      <c r="B8" s="242">
        <v>17</v>
      </c>
      <c r="C8" s="244" t="str">
        <f>VLOOKUP(B8,'пр.взв.'!B7:E70,2,FALSE)</f>
        <v>KOSAKYAN  Garik</v>
      </c>
      <c r="D8" s="246">
        <f>VLOOKUP(B8,'пр.взв.'!B7:F72,3,FALSE)</f>
        <v>1987</v>
      </c>
      <c r="E8" s="246" t="str">
        <f>VLOOKUP(B8,'пр.взв.'!B7:G72,4,FALSE)</f>
        <v>RUS</v>
      </c>
      <c r="F8" s="255"/>
      <c r="G8" s="255"/>
      <c r="H8" s="257"/>
      <c r="I8" s="257"/>
      <c r="J8" s="253"/>
      <c r="K8" s="242">
        <v>18</v>
      </c>
      <c r="L8" s="244" t="str">
        <f>VLOOKUP(K8,'пр.взв.'!B7:E70,2,FALSE)</f>
        <v>LEU Ivrie</v>
      </c>
      <c r="M8" s="246">
        <f>VLOOKUP(K8,'пр.взв.'!B7:F72,3,FALSE)</f>
        <v>1988</v>
      </c>
      <c r="N8" s="246" t="str">
        <f>VLOOKUP(K8,'пр.взв.'!B7:G72,4,FALSE)</f>
        <v>MDA</v>
      </c>
      <c r="O8" s="255"/>
      <c r="P8" s="255"/>
      <c r="Q8" s="257"/>
      <c r="R8" s="257"/>
    </row>
    <row r="9" spans="1:18" ht="13.5" customHeight="1" thickBot="1">
      <c r="A9" s="235"/>
      <c r="B9" s="243"/>
      <c r="C9" s="245"/>
      <c r="D9" s="247"/>
      <c r="E9" s="247"/>
      <c r="F9" s="256"/>
      <c r="G9" s="256"/>
      <c r="H9" s="258"/>
      <c r="I9" s="258"/>
      <c r="J9" s="254"/>
      <c r="K9" s="243"/>
      <c r="L9" s="245"/>
      <c r="M9" s="247"/>
      <c r="N9" s="247"/>
      <c r="O9" s="256"/>
      <c r="P9" s="256"/>
      <c r="Q9" s="258"/>
      <c r="R9" s="258"/>
    </row>
    <row r="10" spans="1:18" ht="12.75" customHeight="1">
      <c r="A10" s="233">
        <v>2</v>
      </c>
      <c r="B10" s="231">
        <v>9</v>
      </c>
      <c r="C10" s="259" t="str">
        <f>VLOOKUP(B10,'пр.взв.'!B7:E70,2,FALSE)</f>
        <v>NIKOLAEV SERGEY</v>
      </c>
      <c r="D10" s="260" t="str">
        <f>VLOOKUP(B10,'пр.взв.'!B7:F74,3,FALSE)</f>
        <v>1989 ms</v>
      </c>
      <c r="E10" s="260" t="str">
        <f>VLOOKUP(B10,'пр.взв.'!B7:G74,4,FALSE)</f>
        <v>RUS</v>
      </c>
      <c r="F10" s="261"/>
      <c r="G10" s="262"/>
      <c r="H10" s="263"/>
      <c r="I10" s="260"/>
      <c r="J10" s="252">
        <v>10</v>
      </c>
      <c r="K10" s="231">
        <v>10</v>
      </c>
      <c r="L10" s="259" t="str">
        <f>VLOOKUP(K10,'пр.взв.'!B7:E70,2,FALSE)</f>
        <v>ALKEY ASYLBEK</v>
      </c>
      <c r="M10" s="260" t="str">
        <f>VLOOKUP(K10,'пр.взв.'!B11:F74,3,FALSE)</f>
        <v>1983 msik</v>
      </c>
      <c r="N10" s="260" t="str">
        <f>VLOOKUP(K10,'пр.взв.'!B7:G74,4,FALSE)</f>
        <v>KAZ</v>
      </c>
      <c r="O10" s="261"/>
      <c r="P10" s="262"/>
      <c r="Q10" s="263"/>
      <c r="R10" s="260"/>
    </row>
    <row r="11" spans="1:18" ht="12.75" customHeight="1">
      <c r="A11" s="234"/>
      <c r="B11" s="236"/>
      <c r="C11" s="238"/>
      <c r="D11" s="240"/>
      <c r="E11" s="240"/>
      <c r="F11" s="240"/>
      <c r="G11" s="240"/>
      <c r="H11" s="143"/>
      <c r="I11" s="251"/>
      <c r="J11" s="253"/>
      <c r="K11" s="236"/>
      <c r="L11" s="238"/>
      <c r="M11" s="240"/>
      <c r="N11" s="240"/>
      <c r="O11" s="240"/>
      <c r="P11" s="240"/>
      <c r="Q11" s="143"/>
      <c r="R11" s="251"/>
    </row>
    <row r="12" spans="1:18" ht="12.75" customHeight="1">
      <c r="A12" s="234"/>
      <c r="B12" s="242">
        <v>25</v>
      </c>
      <c r="C12" s="244">
        <f>VLOOKUP(B12,'пр.взв.'!B7:E70,2,FALSE)</f>
        <v>0</v>
      </c>
      <c r="D12" s="246">
        <f>VLOOKUP(B12,'пр.взв.'!B7:F76,3,FALSE)</f>
        <v>0</v>
      </c>
      <c r="E12" s="246">
        <f>VLOOKUP(B12,'пр.взв.'!B7:G76,4,FALSE)</f>
        <v>0</v>
      </c>
      <c r="F12" s="255"/>
      <c r="G12" s="255"/>
      <c r="H12" s="257"/>
      <c r="I12" s="257"/>
      <c r="J12" s="253"/>
      <c r="K12" s="242">
        <v>26</v>
      </c>
      <c r="L12" s="244">
        <f>VLOOKUP(K12,'пр.взв.'!B7:E70,2,FALSE)</f>
        <v>0</v>
      </c>
      <c r="M12" s="246">
        <f>VLOOKUP(K12,'пр.взв.'!B7:F76,3,FALSE)</f>
        <v>0</v>
      </c>
      <c r="N12" s="246">
        <f>VLOOKUP(K12,'пр.взв.'!B7:G76,4,FALSE)</f>
        <v>0</v>
      </c>
      <c r="O12" s="255"/>
      <c r="P12" s="255"/>
      <c r="Q12" s="257"/>
      <c r="R12" s="257"/>
    </row>
    <row r="13" spans="1:18" ht="13.5" customHeight="1" thickBot="1">
      <c r="A13" s="235"/>
      <c r="B13" s="243"/>
      <c r="C13" s="245"/>
      <c r="D13" s="247"/>
      <c r="E13" s="247"/>
      <c r="F13" s="256"/>
      <c r="G13" s="256"/>
      <c r="H13" s="258"/>
      <c r="I13" s="258"/>
      <c r="J13" s="254"/>
      <c r="K13" s="243"/>
      <c r="L13" s="245"/>
      <c r="M13" s="247"/>
      <c r="N13" s="247"/>
      <c r="O13" s="256"/>
      <c r="P13" s="256"/>
      <c r="Q13" s="258"/>
      <c r="R13" s="258"/>
    </row>
    <row r="14" spans="1:18" ht="12.75" customHeight="1">
      <c r="A14" s="233">
        <v>3</v>
      </c>
      <c r="B14" s="231">
        <v>5</v>
      </c>
      <c r="C14" s="237" t="str">
        <f>VLOOKUP(B14,'пр.взв.'!B7:E70,2,FALSE)</f>
        <v>ORLOV Aleksey</v>
      </c>
      <c r="D14" s="239" t="str">
        <f>VLOOKUP(B14,'пр.взв.'!B7:F78,3,FALSE)</f>
        <v>1990 ms</v>
      </c>
      <c r="E14" s="239" t="str">
        <f>VLOOKUP(B14,'пр.взв.'!B7:G78,4,FALSE)</f>
        <v>RUS</v>
      </c>
      <c r="F14" s="241"/>
      <c r="G14" s="248"/>
      <c r="H14" s="249"/>
      <c r="I14" s="250"/>
      <c r="J14" s="252">
        <v>11</v>
      </c>
      <c r="K14" s="231">
        <v>6</v>
      </c>
      <c r="L14" s="237" t="str">
        <f>VLOOKUP(K14,'пр.взв.'!B7:E70,2,FALSE)</f>
        <v>KOKSHA Aliaksandr</v>
      </c>
      <c r="M14" s="239" t="str">
        <f>VLOOKUP(K14,'пр.взв.'!B7:F78,3,FALSE)</f>
        <v>1990 ms</v>
      </c>
      <c r="N14" s="239" t="str">
        <f>VLOOKUP(K14,'пр.взв.'!B7:G78,4,FALSE)</f>
        <v>BLR</v>
      </c>
      <c r="O14" s="241"/>
      <c r="P14" s="248"/>
      <c r="Q14" s="249"/>
      <c r="R14" s="250"/>
    </row>
    <row r="15" spans="1:18" ht="12.75" customHeight="1">
      <c r="A15" s="234"/>
      <c r="B15" s="236"/>
      <c r="C15" s="238"/>
      <c r="D15" s="240"/>
      <c r="E15" s="240"/>
      <c r="F15" s="240"/>
      <c r="G15" s="240"/>
      <c r="H15" s="143"/>
      <c r="I15" s="251"/>
      <c r="J15" s="253"/>
      <c r="K15" s="236"/>
      <c r="L15" s="238"/>
      <c r="M15" s="240"/>
      <c r="N15" s="240"/>
      <c r="O15" s="240"/>
      <c r="P15" s="240"/>
      <c r="Q15" s="143"/>
      <c r="R15" s="251"/>
    </row>
    <row r="16" spans="1:18" ht="12.75" customHeight="1">
      <c r="A16" s="234"/>
      <c r="B16" s="242">
        <v>21</v>
      </c>
      <c r="C16" s="244">
        <f>VLOOKUP(B16,'пр.взв.'!B7:E70,2,FALSE)</f>
        <v>0</v>
      </c>
      <c r="D16" s="246">
        <f>VLOOKUP(B16,'пр.взв.'!B7:F80,3,FALSE)</f>
        <v>0</v>
      </c>
      <c r="E16" s="246">
        <f>VLOOKUP(B16,'пр.взв.'!B7:G80,4,FALSE)</f>
        <v>0</v>
      </c>
      <c r="F16" s="255"/>
      <c r="G16" s="255"/>
      <c r="H16" s="257"/>
      <c r="I16" s="257"/>
      <c r="J16" s="253"/>
      <c r="K16" s="242">
        <v>22</v>
      </c>
      <c r="L16" s="244">
        <f>VLOOKUP(K16,'пр.взв.'!B7:E70,2,FALSE)</f>
        <v>0</v>
      </c>
      <c r="M16" s="246">
        <f>VLOOKUP(K16,'пр.взв.'!B7:F80,3,FALSE)</f>
        <v>0</v>
      </c>
      <c r="N16" s="246">
        <f>VLOOKUP(K16,'пр.взв.'!B7:G80,4,FALSE)</f>
        <v>0</v>
      </c>
      <c r="O16" s="255"/>
      <c r="P16" s="255"/>
      <c r="Q16" s="257"/>
      <c r="R16" s="257"/>
    </row>
    <row r="17" spans="1:18" ht="13.5" customHeight="1" thickBot="1">
      <c r="A17" s="235"/>
      <c r="B17" s="243"/>
      <c r="C17" s="245"/>
      <c r="D17" s="247"/>
      <c r="E17" s="247"/>
      <c r="F17" s="256"/>
      <c r="G17" s="256"/>
      <c r="H17" s="258"/>
      <c r="I17" s="258"/>
      <c r="J17" s="254"/>
      <c r="K17" s="243"/>
      <c r="L17" s="245"/>
      <c r="M17" s="247"/>
      <c r="N17" s="247"/>
      <c r="O17" s="256"/>
      <c r="P17" s="256"/>
      <c r="Q17" s="258"/>
      <c r="R17" s="258"/>
    </row>
    <row r="18" spans="1:18" ht="12.75" customHeight="1">
      <c r="A18" s="233">
        <v>4</v>
      </c>
      <c r="B18" s="231">
        <v>13</v>
      </c>
      <c r="C18" s="259" t="str">
        <f>VLOOKUP(B18,'пр.взв.'!B7:E70,2,FALSE)</f>
        <v>YONGMIN KIM</v>
      </c>
      <c r="D18" s="260">
        <f>VLOOKUP(B18,'пр.взв.'!B7:F82,3,FALSE)</f>
        <v>1994</v>
      </c>
      <c r="E18" s="260" t="str">
        <f>VLOOKUP(B18,'пр.взв.'!B7:G82,4,FALSE)</f>
        <v>KOR</v>
      </c>
      <c r="F18" s="261"/>
      <c r="G18" s="262"/>
      <c r="H18" s="263"/>
      <c r="I18" s="260"/>
      <c r="J18" s="252">
        <v>12</v>
      </c>
      <c r="K18" s="231">
        <v>14</v>
      </c>
      <c r="L18" s="259" t="str">
        <f>VLOOKUP(K18,'пр.взв.'!B7:E70,2,FALSE)</f>
        <v>GULIYEV Zulfugar</v>
      </c>
      <c r="M18" s="260">
        <f>VLOOKUP(K18,'пр.взв.'!B7:F82,3,FALSE)</f>
        <v>1991</v>
      </c>
      <c r="N18" s="260" t="str">
        <f>VLOOKUP(K18,'пр.взв.'!B7:G82,4,FALSE)</f>
        <v>AZE</v>
      </c>
      <c r="O18" s="240"/>
      <c r="P18" s="264"/>
      <c r="Q18" s="143"/>
      <c r="R18" s="246"/>
    </row>
    <row r="19" spans="1:18" ht="12.75" customHeight="1">
      <c r="A19" s="234"/>
      <c r="B19" s="236"/>
      <c r="C19" s="238"/>
      <c r="D19" s="240"/>
      <c r="E19" s="240"/>
      <c r="F19" s="240"/>
      <c r="G19" s="240"/>
      <c r="H19" s="143"/>
      <c r="I19" s="251"/>
      <c r="J19" s="253"/>
      <c r="K19" s="236"/>
      <c r="L19" s="238"/>
      <c r="M19" s="240"/>
      <c r="N19" s="240"/>
      <c r="O19" s="240"/>
      <c r="P19" s="240"/>
      <c r="Q19" s="143"/>
      <c r="R19" s="251"/>
    </row>
    <row r="20" spans="1:18" ht="12.75" customHeight="1">
      <c r="A20" s="234"/>
      <c r="B20" s="242">
        <v>29</v>
      </c>
      <c r="C20" s="244">
        <f>VLOOKUP(B20,'пр.взв.'!B7:E70,2,FALSE)</f>
        <v>0</v>
      </c>
      <c r="D20" s="246">
        <f>VLOOKUP(B20,'пр.взв.'!B7:F84,3,FALSE)</f>
        <v>0</v>
      </c>
      <c r="E20" s="246">
        <f>VLOOKUP(B20,'пр.взв.'!B7:G84,4,FALSE)</f>
        <v>0</v>
      </c>
      <c r="F20" s="255"/>
      <c r="G20" s="255"/>
      <c r="H20" s="257"/>
      <c r="I20" s="257"/>
      <c r="J20" s="253"/>
      <c r="K20" s="242">
        <v>30</v>
      </c>
      <c r="L20" s="244">
        <f>VLOOKUP(K20,'пр.взв.'!B7:E70,2,FALSE)</f>
        <v>0</v>
      </c>
      <c r="M20" s="246">
        <f>VLOOKUP(K20,'пр.взв.'!B7:F84,3,FALSE)</f>
        <v>0</v>
      </c>
      <c r="N20" s="246">
        <f>VLOOKUP(K20,'пр.взв.'!B7:G84,4,FALSE)</f>
        <v>0</v>
      </c>
      <c r="O20" s="255"/>
      <c r="P20" s="255"/>
      <c r="Q20" s="257"/>
      <c r="R20" s="257"/>
    </row>
    <row r="21" spans="1:18" ht="13.5" customHeight="1" thickBot="1">
      <c r="A21" s="235"/>
      <c r="B21" s="243"/>
      <c r="C21" s="245"/>
      <c r="D21" s="247"/>
      <c r="E21" s="247"/>
      <c r="F21" s="256"/>
      <c r="G21" s="256"/>
      <c r="H21" s="258"/>
      <c r="I21" s="258"/>
      <c r="J21" s="254"/>
      <c r="K21" s="243"/>
      <c r="L21" s="245"/>
      <c r="M21" s="247"/>
      <c r="N21" s="247"/>
      <c r="O21" s="256"/>
      <c r="P21" s="256"/>
      <c r="Q21" s="258"/>
      <c r="R21" s="258"/>
    </row>
    <row r="22" spans="1:18" ht="12.75" customHeight="1">
      <c r="A22" s="234">
        <v>5</v>
      </c>
      <c r="B22" s="231">
        <v>3</v>
      </c>
      <c r="C22" s="237" t="str">
        <f>VLOOKUP(B22,'пр.взв.'!B7:E70,2,FALSE)</f>
        <v>KURZHEV Ali</v>
      </c>
      <c r="D22" s="239" t="str">
        <f>VLOOKUP(B22,'пр.взв.'!B7:F86,3,FALSE)</f>
        <v>1989 msik</v>
      </c>
      <c r="E22" s="239" t="str">
        <f>VLOOKUP(B22,'пр.взв.'!B7:G86,4,FALSE)</f>
        <v>RUS</v>
      </c>
      <c r="F22" s="241"/>
      <c r="G22" s="248"/>
      <c r="H22" s="249"/>
      <c r="I22" s="250"/>
      <c r="J22" s="252">
        <v>13</v>
      </c>
      <c r="K22" s="231">
        <v>4</v>
      </c>
      <c r="L22" s="237" t="str">
        <f>VLOOKUP(K22,'пр.взв.'!B7:E70,2,FALSE)</f>
        <v>PICOT Eole</v>
      </c>
      <c r="M22" s="239" t="str">
        <f>VLOOKUP(K22,'пр.взв.'!B7:F86,3,FALSE)</f>
        <v> </v>
      </c>
      <c r="N22" s="239" t="str">
        <f>VLOOKUP(K22,'пр.взв.'!B7:G86,4,FALSE)</f>
        <v>FRA</v>
      </c>
      <c r="O22" s="241"/>
      <c r="P22" s="248"/>
      <c r="Q22" s="249"/>
      <c r="R22" s="250"/>
    </row>
    <row r="23" spans="1:18" ht="12.75" customHeight="1">
      <c r="A23" s="234"/>
      <c r="B23" s="236"/>
      <c r="C23" s="238"/>
      <c r="D23" s="240"/>
      <c r="E23" s="240"/>
      <c r="F23" s="240"/>
      <c r="G23" s="240"/>
      <c r="H23" s="143"/>
      <c r="I23" s="251"/>
      <c r="J23" s="253"/>
      <c r="K23" s="236"/>
      <c r="L23" s="238"/>
      <c r="M23" s="240"/>
      <c r="N23" s="240"/>
      <c r="O23" s="240"/>
      <c r="P23" s="240"/>
      <c r="Q23" s="143"/>
      <c r="R23" s="251"/>
    </row>
    <row r="24" spans="1:18" ht="12.75" customHeight="1">
      <c r="A24" s="234"/>
      <c r="B24" s="242">
        <v>19</v>
      </c>
      <c r="C24" s="244" t="str">
        <f>VLOOKUP(B24,'пр.взв.'!B7:E70,2,FALSE)</f>
        <v>BABIYCHYK DMITRIY</v>
      </c>
      <c r="D24" s="246" t="str">
        <f>VLOOKUP(B24,'пр.взв.'!B7:F88,3,FALSE)</f>
        <v>1984 zms</v>
      </c>
      <c r="E24" s="246" t="str">
        <f>VLOOKUP(B24,'пр.взв.'!B7:G88,4,FALSE)</f>
        <v>UKR</v>
      </c>
      <c r="F24" s="255"/>
      <c r="G24" s="255"/>
      <c r="H24" s="257"/>
      <c r="I24" s="257"/>
      <c r="J24" s="253"/>
      <c r="K24" s="242">
        <v>20</v>
      </c>
      <c r="L24" s="244" t="str">
        <f>VLOOKUP(K24,'пр.взв.'!B7:E70,2,FALSE)</f>
        <v>DALAI Enkhbolo</v>
      </c>
      <c r="M24" s="246">
        <f>VLOOKUP(K24,'пр.взв.'!B7:F88,3,FALSE)</f>
        <v>1985</v>
      </c>
      <c r="N24" s="246" t="str">
        <f>VLOOKUP(K24,'пр.взв.'!B7:G88,4,FALSE)</f>
        <v>MNG</v>
      </c>
      <c r="O24" s="255"/>
      <c r="P24" s="255"/>
      <c r="Q24" s="257"/>
      <c r="R24" s="257"/>
    </row>
    <row r="25" spans="1:18" ht="13.5" customHeight="1" thickBot="1">
      <c r="A25" s="235"/>
      <c r="B25" s="243"/>
      <c r="C25" s="245"/>
      <c r="D25" s="247"/>
      <c r="E25" s="247"/>
      <c r="F25" s="256"/>
      <c r="G25" s="256"/>
      <c r="H25" s="258"/>
      <c r="I25" s="258"/>
      <c r="J25" s="254"/>
      <c r="K25" s="243"/>
      <c r="L25" s="245"/>
      <c r="M25" s="247"/>
      <c r="N25" s="247"/>
      <c r="O25" s="256"/>
      <c r="P25" s="256"/>
      <c r="Q25" s="258"/>
      <c r="R25" s="258"/>
    </row>
    <row r="26" spans="1:18" ht="12.75" customHeight="1">
      <c r="A26" s="233">
        <v>6</v>
      </c>
      <c r="B26" s="231">
        <v>11</v>
      </c>
      <c r="C26" s="259" t="str">
        <f>VLOOKUP(B26,'пр.взв.'!B7:E70,2,FALSE)</f>
        <v>RODRIGUEZ BlanCO</v>
      </c>
      <c r="D26" s="260">
        <f>VLOOKUP(B26,'пр.взв.'!B7:F90,3,FALSE)</f>
        <v>1986</v>
      </c>
      <c r="E26" s="260" t="str">
        <f>VLOOKUP(B26,'пр.взв.'!B7:G90,4,FALSE)</f>
        <v>SPA</v>
      </c>
      <c r="F26" s="261"/>
      <c r="G26" s="262"/>
      <c r="H26" s="263"/>
      <c r="I26" s="260"/>
      <c r="J26" s="252">
        <v>14</v>
      </c>
      <c r="K26" s="231">
        <v>12</v>
      </c>
      <c r="L26" s="259" t="str">
        <f>VLOOKUP(K26,'пр.взв.'!B7:E70,2,FALSE)</f>
        <v>MASHKO Ihar</v>
      </c>
      <c r="M26" s="260" t="str">
        <f>VLOOKUP(K26,'пр.взв.'!B7:F90,3,FALSE)</f>
        <v>1987 ms</v>
      </c>
      <c r="N26" s="260" t="str">
        <f>VLOOKUP(K26,'пр.взв.'!B7:G90,4,FALSE)</f>
        <v>BLR</v>
      </c>
      <c r="O26" s="261"/>
      <c r="P26" s="262"/>
      <c r="Q26" s="263"/>
      <c r="R26" s="260"/>
    </row>
    <row r="27" spans="1:18" ht="12.75" customHeight="1">
      <c r="A27" s="234"/>
      <c r="B27" s="236"/>
      <c r="C27" s="238"/>
      <c r="D27" s="240"/>
      <c r="E27" s="240"/>
      <c r="F27" s="240"/>
      <c r="G27" s="240"/>
      <c r="H27" s="143"/>
      <c r="I27" s="251"/>
      <c r="J27" s="253"/>
      <c r="K27" s="236"/>
      <c r="L27" s="238"/>
      <c r="M27" s="240"/>
      <c r="N27" s="240"/>
      <c r="O27" s="240"/>
      <c r="P27" s="240"/>
      <c r="Q27" s="143"/>
      <c r="R27" s="251"/>
    </row>
    <row r="28" spans="1:18" ht="12.75" customHeight="1">
      <c r="A28" s="234"/>
      <c r="B28" s="242">
        <v>27</v>
      </c>
      <c r="C28" s="244">
        <f>VLOOKUP(B28,'пр.взв.'!B7:E70,2,FALSE)</f>
        <v>0</v>
      </c>
      <c r="D28" s="246">
        <f>VLOOKUP(B28,'пр.взв.'!B7:F92,3,FALSE)</f>
        <v>0</v>
      </c>
      <c r="E28" s="246">
        <f>VLOOKUP(B28,'пр.взв.'!B7:G92,4,FALSE)</f>
        <v>0</v>
      </c>
      <c r="F28" s="255"/>
      <c r="G28" s="255"/>
      <c r="H28" s="257"/>
      <c r="I28" s="257"/>
      <c r="J28" s="253"/>
      <c r="K28" s="242">
        <v>28</v>
      </c>
      <c r="L28" s="244">
        <f>VLOOKUP(K28,'пр.взв.'!B7:E70,2,FALSE)</f>
        <v>0</v>
      </c>
      <c r="M28" s="246">
        <f>VLOOKUP(K28,'пр.взв.'!B7:F92,3,FALSE)</f>
        <v>0</v>
      </c>
      <c r="N28" s="246">
        <f>VLOOKUP(K28,'пр.взв.'!B7:G92,4,FALSE)</f>
        <v>0</v>
      </c>
      <c r="O28" s="255"/>
      <c r="P28" s="255"/>
      <c r="Q28" s="257"/>
      <c r="R28" s="257"/>
    </row>
    <row r="29" spans="1:18" ht="13.5" customHeight="1" thickBot="1">
      <c r="A29" s="265"/>
      <c r="B29" s="243"/>
      <c r="C29" s="245"/>
      <c r="D29" s="247"/>
      <c r="E29" s="247"/>
      <c r="F29" s="256"/>
      <c r="G29" s="256"/>
      <c r="H29" s="258"/>
      <c r="I29" s="258"/>
      <c r="J29" s="254"/>
      <c r="K29" s="243"/>
      <c r="L29" s="245"/>
      <c r="M29" s="247"/>
      <c r="N29" s="247"/>
      <c r="O29" s="256"/>
      <c r="P29" s="256"/>
      <c r="Q29" s="258"/>
      <c r="R29" s="258"/>
    </row>
    <row r="30" spans="1:18" ht="12.75" customHeight="1">
      <c r="A30" s="233">
        <v>7</v>
      </c>
      <c r="B30" s="231">
        <v>7</v>
      </c>
      <c r="C30" s="237" t="str">
        <f>VLOOKUP(B30,'пр.взв.'!B7:E70,2,FALSE)</f>
        <v>JALOLOV  Abbos</v>
      </c>
      <c r="D30" s="239">
        <f>VLOOKUP(B30,'пр.взв.'!B7:F94,3,FALSE)</f>
        <v>1990</v>
      </c>
      <c r="E30" s="239" t="str">
        <f>VLOOKUP(B30,'пр.взв.'!B7:G94,4,FALSE)</f>
        <v>UZB</v>
      </c>
      <c r="F30" s="241"/>
      <c r="G30" s="248"/>
      <c r="H30" s="249"/>
      <c r="I30" s="250"/>
      <c r="J30" s="252">
        <v>15</v>
      </c>
      <c r="K30" s="231">
        <v>8</v>
      </c>
      <c r="L30" s="237" t="str">
        <f>VLOOKUP(K30,'пр.взв.'!B7:E70,2,FALSE)</f>
        <v>PAPADOPOULOS Losif</v>
      </c>
      <c r="M30" s="239">
        <f>VLOOKUP(K30,'пр.взв.'!B7:F94,3,FALSE)</f>
        <v>1989</v>
      </c>
      <c r="N30" s="239" t="str">
        <f>VLOOKUP(K30,'пр.взв.'!B7:G94,4,FALSE)</f>
        <v>GRE</v>
      </c>
      <c r="O30" s="241"/>
      <c r="P30" s="248"/>
      <c r="Q30" s="249"/>
      <c r="R30" s="250"/>
    </row>
    <row r="31" spans="1:18" ht="12.75" customHeight="1">
      <c r="A31" s="234"/>
      <c r="B31" s="236"/>
      <c r="C31" s="238"/>
      <c r="D31" s="240"/>
      <c r="E31" s="240"/>
      <c r="F31" s="240"/>
      <c r="G31" s="240"/>
      <c r="H31" s="143"/>
      <c r="I31" s="251"/>
      <c r="J31" s="253"/>
      <c r="K31" s="236"/>
      <c r="L31" s="238"/>
      <c r="M31" s="240"/>
      <c r="N31" s="240"/>
      <c r="O31" s="240"/>
      <c r="P31" s="240"/>
      <c r="Q31" s="143"/>
      <c r="R31" s="251"/>
    </row>
    <row r="32" spans="1:18" ht="12.75" customHeight="1">
      <c r="A32" s="234"/>
      <c r="B32" s="242">
        <v>23</v>
      </c>
      <c r="C32" s="244">
        <f>VLOOKUP(B32,'пр.взв.'!B7:E70,2,FALSE)</f>
        <v>0</v>
      </c>
      <c r="D32" s="246">
        <f>VLOOKUP(B32,'пр.взв.'!B7:F96,3,FALSE)</f>
        <v>0</v>
      </c>
      <c r="E32" s="246">
        <f>VLOOKUP(B32,'пр.взв.'!B7:G96,4,FALSE)</f>
        <v>0</v>
      </c>
      <c r="F32" s="255"/>
      <c r="G32" s="255"/>
      <c r="H32" s="257"/>
      <c r="I32" s="257"/>
      <c r="J32" s="253"/>
      <c r="K32" s="242">
        <v>24</v>
      </c>
      <c r="L32" s="244">
        <f>VLOOKUP(K32,'пр.взв.'!B7:E70,2,FALSE)</f>
        <v>0</v>
      </c>
      <c r="M32" s="246">
        <f>VLOOKUP(K32,'пр.взв.'!B7:F96,3,FALSE)</f>
        <v>0</v>
      </c>
      <c r="N32" s="246">
        <f>VLOOKUP(K32,'пр.взв.'!B7:G96,4,FALSE)</f>
        <v>0</v>
      </c>
      <c r="O32" s="255"/>
      <c r="P32" s="255"/>
      <c r="Q32" s="257"/>
      <c r="R32" s="257"/>
    </row>
    <row r="33" spans="1:18" ht="13.5" customHeight="1" thickBot="1">
      <c r="A33" s="235"/>
      <c r="B33" s="243"/>
      <c r="C33" s="245"/>
      <c r="D33" s="247"/>
      <c r="E33" s="247"/>
      <c r="F33" s="256"/>
      <c r="G33" s="256"/>
      <c r="H33" s="258"/>
      <c r="I33" s="258"/>
      <c r="J33" s="254"/>
      <c r="K33" s="243"/>
      <c r="L33" s="245"/>
      <c r="M33" s="247"/>
      <c r="N33" s="247"/>
      <c r="O33" s="256"/>
      <c r="P33" s="256"/>
      <c r="Q33" s="258"/>
      <c r="R33" s="258"/>
    </row>
    <row r="34" spans="1:18" ht="12.75" customHeight="1">
      <c r="A34" s="233">
        <v>8</v>
      </c>
      <c r="B34" s="231">
        <v>15</v>
      </c>
      <c r="C34" s="237" t="str">
        <f>VLOOKUP(B34,'пр.взв.'!B7:E70,2,FALSE)</f>
        <v>GABDESHEV Aybek</v>
      </c>
      <c r="D34" s="239" t="str">
        <f>VLOOKUP(B34,'пр.взв.'!B7:F98,3,FALSE)</f>
        <v>1986 ms</v>
      </c>
      <c r="E34" s="239" t="str">
        <f>VLOOKUP(B34,'пр.взв.'!B7:G98,4,FALSE)</f>
        <v>KAZ</v>
      </c>
      <c r="F34" s="240"/>
      <c r="G34" s="264"/>
      <c r="H34" s="143"/>
      <c r="I34" s="246"/>
      <c r="J34" s="252">
        <v>16</v>
      </c>
      <c r="K34" s="231">
        <v>16</v>
      </c>
      <c r="L34" s="237" t="str">
        <f>VLOOKUP(K34,'пр.взв.'!B7:E70,2,FALSE)</f>
        <v>SHABUROV ALEKSANDR</v>
      </c>
      <c r="M34" s="239" t="str">
        <f>VLOOKUP(K34,'пр.взв.'!B7:F98,3,FALSE)</f>
        <v>1986 ms</v>
      </c>
      <c r="N34" s="239" t="str">
        <f>VLOOKUP(K34,'пр.взв.'!B7:G98,4,FALSE)</f>
        <v>RUS</v>
      </c>
      <c r="O34" s="240"/>
      <c r="P34" s="264"/>
      <c r="Q34" s="143"/>
      <c r="R34" s="246"/>
    </row>
    <row r="35" spans="1:18" ht="12.75" customHeight="1">
      <c r="A35" s="234"/>
      <c r="B35" s="236"/>
      <c r="C35" s="238"/>
      <c r="D35" s="240"/>
      <c r="E35" s="240"/>
      <c r="F35" s="240"/>
      <c r="G35" s="240"/>
      <c r="H35" s="143"/>
      <c r="I35" s="251"/>
      <c r="J35" s="253"/>
      <c r="K35" s="236"/>
      <c r="L35" s="238"/>
      <c r="M35" s="240"/>
      <c r="N35" s="240"/>
      <c r="O35" s="240"/>
      <c r="P35" s="240"/>
      <c r="Q35" s="143"/>
      <c r="R35" s="251"/>
    </row>
    <row r="36" spans="1:18" ht="12.75" customHeight="1">
      <c r="A36" s="234"/>
      <c r="B36" s="242">
        <v>31</v>
      </c>
      <c r="C36" s="244">
        <f>VLOOKUP(B36,'пр.взв.'!B7:E70,2,FALSE)</f>
        <v>0</v>
      </c>
      <c r="D36" s="246">
        <f>VLOOKUP(B36,'пр.взв.'!B7:F100,3,FALSE)</f>
        <v>0</v>
      </c>
      <c r="E36" s="246">
        <f>VLOOKUP(B36,'пр.взв.'!B7:G100,4,FALSE)</f>
        <v>0</v>
      </c>
      <c r="F36" s="255"/>
      <c r="G36" s="255"/>
      <c r="H36" s="257"/>
      <c r="I36" s="257"/>
      <c r="J36" s="253"/>
      <c r="K36" s="242">
        <v>32</v>
      </c>
      <c r="L36" s="244">
        <f>VLOOKUP(K36,'пр.взв.'!B7:E70,2,FALSE)</f>
        <v>0</v>
      </c>
      <c r="M36" s="246">
        <f>VLOOKUP(K36,'пр.взв.'!B7:F100,3,FALSE)</f>
        <v>0</v>
      </c>
      <c r="N36" s="246">
        <f>VLOOKUP(K36,'пр.взв.'!B7:G100,4,FALSE)</f>
        <v>0</v>
      </c>
      <c r="O36" s="255"/>
      <c r="P36" s="255"/>
      <c r="Q36" s="257"/>
      <c r="R36" s="257"/>
    </row>
    <row r="37" spans="1:18" ht="12.75" customHeight="1">
      <c r="A37" s="265"/>
      <c r="B37" s="236"/>
      <c r="C37" s="238"/>
      <c r="D37" s="240"/>
      <c r="E37" s="240"/>
      <c r="F37" s="241"/>
      <c r="G37" s="241"/>
      <c r="H37" s="250"/>
      <c r="I37" s="250"/>
      <c r="J37" s="266"/>
      <c r="K37" s="236"/>
      <c r="L37" s="238"/>
      <c r="M37" s="240"/>
      <c r="N37" s="240"/>
      <c r="O37" s="241"/>
      <c r="P37" s="241"/>
      <c r="Q37" s="250"/>
      <c r="R37" s="250"/>
    </row>
    <row r="39" spans="2:18" ht="16.5" thickBot="1">
      <c r="B39" s="66" t="s">
        <v>18</v>
      </c>
      <c r="C39" s="67" t="s">
        <v>25</v>
      </c>
      <c r="D39" s="68" t="s">
        <v>26</v>
      </c>
      <c r="E39" s="69"/>
      <c r="F39" s="66"/>
      <c r="G39" s="69"/>
      <c r="H39" s="69"/>
      <c r="I39" s="69"/>
      <c r="J39" s="69"/>
      <c r="K39" s="66" t="s">
        <v>23</v>
      </c>
      <c r="L39" s="67" t="s">
        <v>25</v>
      </c>
      <c r="M39" s="68" t="s">
        <v>26</v>
      </c>
      <c r="N39" s="69"/>
      <c r="O39" s="66"/>
      <c r="P39" s="69"/>
      <c r="Q39" s="69"/>
      <c r="R39" s="69"/>
    </row>
    <row r="40" spans="1:18" ht="12.75">
      <c r="A40" s="218" t="s">
        <v>27</v>
      </c>
      <c r="B40" s="220" t="s">
        <v>0</v>
      </c>
      <c r="C40" s="222" t="s">
        <v>1</v>
      </c>
      <c r="D40" s="222" t="s">
        <v>2</v>
      </c>
      <c r="E40" s="222" t="s">
        <v>10</v>
      </c>
      <c r="F40" s="224" t="s">
        <v>11</v>
      </c>
      <c r="G40" s="225" t="s">
        <v>13</v>
      </c>
      <c r="H40" s="227" t="s">
        <v>14</v>
      </c>
      <c r="I40" s="229" t="s">
        <v>12</v>
      </c>
      <c r="J40" s="218" t="s">
        <v>27</v>
      </c>
      <c r="K40" s="231" t="s">
        <v>0</v>
      </c>
      <c r="L40" s="222" t="s">
        <v>1</v>
      </c>
      <c r="M40" s="222" t="s">
        <v>2</v>
      </c>
      <c r="N40" s="222" t="s">
        <v>10</v>
      </c>
      <c r="O40" s="224" t="s">
        <v>11</v>
      </c>
      <c r="P40" s="225" t="s">
        <v>13</v>
      </c>
      <c r="Q40" s="227" t="s">
        <v>14</v>
      </c>
      <c r="R40" s="229" t="s">
        <v>12</v>
      </c>
    </row>
    <row r="41" spans="1:18" ht="13.5" thickBot="1">
      <c r="A41" s="219"/>
      <c r="B41" s="221" t="s">
        <v>0</v>
      </c>
      <c r="C41" s="223" t="s">
        <v>1</v>
      </c>
      <c r="D41" s="223" t="s">
        <v>2</v>
      </c>
      <c r="E41" s="223" t="s">
        <v>10</v>
      </c>
      <c r="F41" s="223" t="s">
        <v>11</v>
      </c>
      <c r="G41" s="226"/>
      <c r="H41" s="228"/>
      <c r="I41" s="230" t="s">
        <v>12</v>
      </c>
      <c r="J41" s="219"/>
      <c r="K41" s="232" t="s">
        <v>0</v>
      </c>
      <c r="L41" s="223" t="s">
        <v>1</v>
      </c>
      <c r="M41" s="223" t="s">
        <v>2</v>
      </c>
      <c r="N41" s="223" t="s">
        <v>10</v>
      </c>
      <c r="O41" s="223" t="s">
        <v>11</v>
      </c>
      <c r="P41" s="226"/>
      <c r="Q41" s="228"/>
      <c r="R41" s="230" t="s">
        <v>12</v>
      </c>
    </row>
    <row r="42" spans="1:18" ht="12.75">
      <c r="A42" s="233">
        <v>1</v>
      </c>
      <c r="B42" s="267"/>
      <c r="C42" s="237" t="e">
        <f>VLOOKUP(B42,'пр.взв.'!B7:E70,2,FALSE)</f>
        <v>#N/A</v>
      </c>
      <c r="D42" s="239" t="e">
        <f>VLOOKUP(B42,'пр.взв.'!B7:F106,3,FALSE)</f>
        <v>#N/A</v>
      </c>
      <c r="E42" s="239" t="e">
        <f>VLOOKUP(B42,'пр.взв.'!B7:G106,4,FALSE)</f>
        <v>#N/A</v>
      </c>
      <c r="F42" s="241"/>
      <c r="G42" s="248"/>
      <c r="H42" s="249"/>
      <c r="I42" s="250"/>
      <c r="J42" s="252">
        <v>5</v>
      </c>
      <c r="K42" s="267"/>
      <c r="L42" s="237" t="e">
        <f>VLOOKUP(K42,'пр.взв.'!B7:E70,2,FALSE)</f>
        <v>#N/A</v>
      </c>
      <c r="M42" s="239" t="e">
        <f>VLOOKUP(K42,'пр.взв.'!B7:F106,3,FALSE)</f>
        <v>#N/A</v>
      </c>
      <c r="N42" s="239" t="e">
        <f>VLOOKUP(K42,'пр.взв.'!B7:G106,4,FALSE)</f>
        <v>#N/A</v>
      </c>
      <c r="O42" s="241"/>
      <c r="P42" s="248"/>
      <c r="Q42" s="249"/>
      <c r="R42" s="250"/>
    </row>
    <row r="43" spans="1:18" ht="12.75">
      <c r="A43" s="234"/>
      <c r="B43" s="268"/>
      <c r="C43" s="238"/>
      <c r="D43" s="240"/>
      <c r="E43" s="240"/>
      <c r="F43" s="240"/>
      <c r="G43" s="240"/>
      <c r="H43" s="143"/>
      <c r="I43" s="251"/>
      <c r="J43" s="253"/>
      <c r="K43" s="268"/>
      <c r="L43" s="238"/>
      <c r="M43" s="240"/>
      <c r="N43" s="240"/>
      <c r="O43" s="240"/>
      <c r="P43" s="240"/>
      <c r="Q43" s="143"/>
      <c r="R43" s="251"/>
    </row>
    <row r="44" spans="1:18" ht="12.75">
      <c r="A44" s="234"/>
      <c r="B44" s="268"/>
      <c r="C44" s="244" t="e">
        <f>VLOOKUP(B44,'пр.взв.'!B7:E70,2,FALSE)</f>
        <v>#N/A</v>
      </c>
      <c r="D44" s="246" t="e">
        <f>VLOOKUP(B44,'пр.взв.'!B7:F108,3,FALSE)</f>
        <v>#N/A</v>
      </c>
      <c r="E44" s="246" t="e">
        <f>VLOOKUP(B44,'пр.взв.'!B7:G108,4,FALSE)</f>
        <v>#N/A</v>
      </c>
      <c r="F44" s="255"/>
      <c r="G44" s="255"/>
      <c r="H44" s="257"/>
      <c r="I44" s="257"/>
      <c r="J44" s="253"/>
      <c r="K44" s="268"/>
      <c r="L44" s="244" t="e">
        <f>VLOOKUP(K44,'пр.взв.'!B7:E70,2,FALSE)</f>
        <v>#N/A</v>
      </c>
      <c r="M44" s="246" t="e">
        <f>VLOOKUP(K44,'пр.взв.'!B7:F108,3,FALSE)</f>
        <v>#N/A</v>
      </c>
      <c r="N44" s="246" t="e">
        <f>VLOOKUP(K44,'пр.взв.'!B7:G108,4,FALSE)</f>
        <v>#N/A</v>
      </c>
      <c r="O44" s="255"/>
      <c r="P44" s="255"/>
      <c r="Q44" s="257"/>
      <c r="R44" s="257"/>
    </row>
    <row r="45" spans="1:18" ht="13.5" thickBot="1">
      <c r="A45" s="235"/>
      <c r="B45" s="269"/>
      <c r="C45" s="245"/>
      <c r="D45" s="247"/>
      <c r="E45" s="247"/>
      <c r="F45" s="256"/>
      <c r="G45" s="256"/>
      <c r="H45" s="258"/>
      <c r="I45" s="258"/>
      <c r="J45" s="254"/>
      <c r="K45" s="269"/>
      <c r="L45" s="245"/>
      <c r="M45" s="247"/>
      <c r="N45" s="247"/>
      <c r="O45" s="256"/>
      <c r="P45" s="256"/>
      <c r="Q45" s="258"/>
      <c r="R45" s="258"/>
    </row>
    <row r="46" spans="1:18" ht="12.75">
      <c r="A46" s="233">
        <v>2</v>
      </c>
      <c r="B46" s="267"/>
      <c r="C46" s="259" t="e">
        <f>VLOOKUP(B46,'пр.взв.'!B7:E70,2,FALSE)</f>
        <v>#N/A</v>
      </c>
      <c r="D46" s="260" t="e">
        <f>VLOOKUP(B46,'пр.взв.'!B7:F110,3,FALSE)</f>
        <v>#N/A</v>
      </c>
      <c r="E46" s="260" t="e">
        <f>VLOOKUP(B46,'пр.взв.'!B7:G110,4,FALSE)</f>
        <v>#N/A</v>
      </c>
      <c r="F46" s="261"/>
      <c r="G46" s="262"/>
      <c r="H46" s="263"/>
      <c r="I46" s="260"/>
      <c r="J46" s="252">
        <v>6</v>
      </c>
      <c r="K46" s="267"/>
      <c r="L46" s="259" t="e">
        <f>VLOOKUP(K46,'пр.взв.'!B7:E70,2,FALSE)</f>
        <v>#N/A</v>
      </c>
      <c r="M46" s="260" t="e">
        <f>VLOOKUP(K46,'пр.взв.'!B7:F110,3,FALSE)</f>
        <v>#N/A</v>
      </c>
      <c r="N46" s="260" t="e">
        <f>VLOOKUP(K46,'пр.взв.'!B7:G110,4,FALSE)</f>
        <v>#N/A</v>
      </c>
      <c r="O46" s="261"/>
      <c r="P46" s="262"/>
      <c r="Q46" s="263"/>
      <c r="R46" s="260"/>
    </row>
    <row r="47" spans="1:18" ht="12.75">
      <c r="A47" s="234"/>
      <c r="B47" s="268"/>
      <c r="C47" s="238"/>
      <c r="D47" s="240"/>
      <c r="E47" s="240"/>
      <c r="F47" s="240"/>
      <c r="G47" s="240"/>
      <c r="H47" s="143"/>
      <c r="I47" s="251"/>
      <c r="J47" s="253"/>
      <c r="K47" s="268"/>
      <c r="L47" s="238"/>
      <c r="M47" s="240"/>
      <c r="N47" s="240"/>
      <c r="O47" s="240"/>
      <c r="P47" s="240"/>
      <c r="Q47" s="143"/>
      <c r="R47" s="251"/>
    </row>
    <row r="48" spans="1:18" ht="12.75">
      <c r="A48" s="234"/>
      <c r="B48" s="268"/>
      <c r="C48" s="244" t="e">
        <f>VLOOKUP(B48,'пр.взв.'!B7:E70,2,FALSE)</f>
        <v>#N/A</v>
      </c>
      <c r="D48" s="246" t="e">
        <f>VLOOKUP(B48,'пр.взв.'!B7:F112,3,FALSE)</f>
        <v>#N/A</v>
      </c>
      <c r="E48" s="246" t="e">
        <f>VLOOKUP(B48,'пр.взв.'!B7:G112,4,FALSE)</f>
        <v>#N/A</v>
      </c>
      <c r="F48" s="255"/>
      <c r="G48" s="255"/>
      <c r="H48" s="257"/>
      <c r="I48" s="257"/>
      <c r="J48" s="253"/>
      <c r="K48" s="268"/>
      <c r="L48" s="244" t="e">
        <f>VLOOKUP(K48,'пр.взв.'!B7:E70,2,FALSE)</f>
        <v>#N/A</v>
      </c>
      <c r="M48" s="246" t="e">
        <f>VLOOKUP(K48,'пр.взв.'!B7:F112,3,FALSE)</f>
        <v>#N/A</v>
      </c>
      <c r="N48" s="246" t="e">
        <f>VLOOKUP(K48,'пр.взв.'!B7:G112,4,FALSE)</f>
        <v>#N/A</v>
      </c>
      <c r="O48" s="255"/>
      <c r="P48" s="255"/>
      <c r="Q48" s="257"/>
      <c r="R48" s="257"/>
    </row>
    <row r="49" spans="1:18" ht="13.5" thickBot="1">
      <c r="A49" s="235"/>
      <c r="B49" s="269"/>
      <c r="C49" s="245"/>
      <c r="D49" s="247"/>
      <c r="E49" s="247"/>
      <c r="F49" s="256"/>
      <c r="G49" s="256"/>
      <c r="H49" s="258"/>
      <c r="I49" s="258"/>
      <c r="J49" s="254"/>
      <c r="K49" s="269"/>
      <c r="L49" s="245"/>
      <c r="M49" s="247"/>
      <c r="N49" s="247"/>
      <c r="O49" s="256"/>
      <c r="P49" s="256"/>
      <c r="Q49" s="258"/>
      <c r="R49" s="258"/>
    </row>
    <row r="50" spans="1:18" ht="12.75">
      <c r="A50" s="233">
        <v>3</v>
      </c>
      <c r="B50" s="267"/>
      <c r="C50" s="237" t="e">
        <f>VLOOKUP(B50,'пр.взв.'!B7:E70,2,FALSE)</f>
        <v>#N/A</v>
      </c>
      <c r="D50" s="239" t="e">
        <f>VLOOKUP(B50,'пр.взв.'!B7:F114,3,FALSE)</f>
        <v>#N/A</v>
      </c>
      <c r="E50" s="239" t="e">
        <f>VLOOKUP(B50,'пр.взв.'!B7:G114,4,FALSE)</f>
        <v>#N/A</v>
      </c>
      <c r="F50" s="241"/>
      <c r="G50" s="248"/>
      <c r="H50" s="249"/>
      <c r="I50" s="250"/>
      <c r="J50" s="252">
        <v>7</v>
      </c>
      <c r="K50" s="267"/>
      <c r="L50" s="237" t="e">
        <f>VLOOKUP(K50,'пр.взв.'!B7:E70,2,FALSE)</f>
        <v>#N/A</v>
      </c>
      <c r="M50" s="239" t="e">
        <f>VLOOKUP(K50,'пр.взв.'!B7:F114,3,FALSE)</f>
        <v>#N/A</v>
      </c>
      <c r="N50" s="239" t="e">
        <f>VLOOKUP(K50,'пр.взв.'!B7:G114,4,FALSE)</f>
        <v>#N/A</v>
      </c>
      <c r="O50" s="241"/>
      <c r="P50" s="248"/>
      <c r="Q50" s="249"/>
      <c r="R50" s="250"/>
    </row>
    <row r="51" spans="1:18" ht="12.75">
      <c r="A51" s="234"/>
      <c r="B51" s="268"/>
      <c r="C51" s="238"/>
      <c r="D51" s="240"/>
      <c r="E51" s="240"/>
      <c r="F51" s="240"/>
      <c r="G51" s="240"/>
      <c r="H51" s="143"/>
      <c r="I51" s="251"/>
      <c r="J51" s="253"/>
      <c r="K51" s="268"/>
      <c r="L51" s="238"/>
      <c r="M51" s="240"/>
      <c r="N51" s="240"/>
      <c r="O51" s="240"/>
      <c r="P51" s="240"/>
      <c r="Q51" s="143"/>
      <c r="R51" s="251"/>
    </row>
    <row r="52" spans="1:18" ht="12.75">
      <c r="A52" s="234"/>
      <c r="B52" s="268"/>
      <c r="C52" s="244" t="e">
        <f>VLOOKUP(B52,'пр.взв.'!B7:E70,2,FALSE)</f>
        <v>#N/A</v>
      </c>
      <c r="D52" s="246" t="e">
        <f>VLOOKUP(B52,'пр.взв.'!B7:F116,3,FALSE)</f>
        <v>#N/A</v>
      </c>
      <c r="E52" s="246" t="e">
        <f>VLOOKUP(B52,'пр.взв.'!B7:G116,4,FALSE)</f>
        <v>#N/A</v>
      </c>
      <c r="F52" s="255"/>
      <c r="G52" s="255"/>
      <c r="H52" s="257"/>
      <c r="I52" s="257"/>
      <c r="J52" s="253"/>
      <c r="K52" s="268"/>
      <c r="L52" s="244" t="e">
        <f>VLOOKUP(K52,'пр.взв.'!B7:E70,2,FALSE)</f>
        <v>#N/A</v>
      </c>
      <c r="M52" s="246" t="e">
        <f>VLOOKUP(K52,'пр.взв.'!B7:F116,3,FALSE)</f>
        <v>#N/A</v>
      </c>
      <c r="N52" s="246" t="e">
        <f>VLOOKUP(K52,'пр.взв.'!B7:G116,4,FALSE)</f>
        <v>#N/A</v>
      </c>
      <c r="O52" s="255"/>
      <c r="P52" s="255"/>
      <c r="Q52" s="257"/>
      <c r="R52" s="257"/>
    </row>
    <row r="53" spans="1:18" ht="13.5" thickBot="1">
      <c r="A53" s="235"/>
      <c r="B53" s="269"/>
      <c r="C53" s="245"/>
      <c r="D53" s="247"/>
      <c r="E53" s="247"/>
      <c r="F53" s="256"/>
      <c r="G53" s="256"/>
      <c r="H53" s="258"/>
      <c r="I53" s="258"/>
      <c r="J53" s="254"/>
      <c r="K53" s="269"/>
      <c r="L53" s="245"/>
      <c r="M53" s="247"/>
      <c r="N53" s="247"/>
      <c r="O53" s="256"/>
      <c r="P53" s="256"/>
      <c r="Q53" s="258"/>
      <c r="R53" s="258"/>
    </row>
    <row r="54" spans="1:18" ht="12.75">
      <c r="A54" s="233">
        <v>4</v>
      </c>
      <c r="B54" s="267"/>
      <c r="C54" s="259" t="e">
        <f>VLOOKUP(B54,'пр.взв.'!B7:E70,2,FALSE)</f>
        <v>#N/A</v>
      </c>
      <c r="D54" s="239" t="e">
        <f>VLOOKUP(B54,'пр.взв.'!B7:F118,3,FALSE)</f>
        <v>#N/A</v>
      </c>
      <c r="E54" s="239" t="e">
        <f>VLOOKUP(B54,'пр.взв.'!B7:G118,4,FALSE)</f>
        <v>#N/A</v>
      </c>
      <c r="F54" s="240"/>
      <c r="G54" s="264"/>
      <c r="H54" s="143"/>
      <c r="I54" s="246"/>
      <c r="J54" s="252">
        <v>8</v>
      </c>
      <c r="K54" s="267"/>
      <c r="L54" s="259" t="e">
        <f>VLOOKUP(K54,'пр.взв.'!B7:E70,2,FALSE)</f>
        <v>#N/A</v>
      </c>
      <c r="M54" s="239" t="e">
        <f>VLOOKUP(K54,'пр.взв.'!B7:F118,3,FALSE)</f>
        <v>#N/A</v>
      </c>
      <c r="N54" s="239" t="e">
        <f>VLOOKUP(K54,'пр.взв.'!B7:G118,4,FALSE)</f>
        <v>#N/A</v>
      </c>
      <c r="O54" s="240"/>
      <c r="P54" s="264"/>
      <c r="Q54" s="143"/>
      <c r="R54" s="246"/>
    </row>
    <row r="55" spans="1:18" ht="12.75">
      <c r="A55" s="234"/>
      <c r="B55" s="268"/>
      <c r="C55" s="238"/>
      <c r="D55" s="240"/>
      <c r="E55" s="240"/>
      <c r="F55" s="240"/>
      <c r="G55" s="240"/>
      <c r="H55" s="143"/>
      <c r="I55" s="251"/>
      <c r="J55" s="253"/>
      <c r="K55" s="268"/>
      <c r="L55" s="238"/>
      <c r="M55" s="240"/>
      <c r="N55" s="240"/>
      <c r="O55" s="240"/>
      <c r="P55" s="240"/>
      <c r="Q55" s="143"/>
      <c r="R55" s="251"/>
    </row>
    <row r="56" spans="1:18" ht="12.75">
      <c r="A56" s="234"/>
      <c r="B56" s="268"/>
      <c r="C56" s="244" t="e">
        <f>VLOOKUP(B56,'пр.взв.'!B7:E70,2,FALSE)</f>
        <v>#N/A</v>
      </c>
      <c r="D56" s="246" t="e">
        <f>VLOOKUP(B56,'пр.взв.'!B7:F120,3,FALSE)</f>
        <v>#N/A</v>
      </c>
      <c r="E56" s="246" t="e">
        <f>VLOOKUP(B56,'пр.взв.'!B7:G120,4,FALSE)</f>
        <v>#N/A</v>
      </c>
      <c r="F56" s="255"/>
      <c r="G56" s="255"/>
      <c r="H56" s="257"/>
      <c r="I56" s="257"/>
      <c r="J56" s="253"/>
      <c r="K56" s="268"/>
      <c r="L56" s="244" t="e">
        <f>VLOOKUP(K56,'пр.взв.'!B7:E70,2,FALSE)</f>
        <v>#N/A</v>
      </c>
      <c r="M56" s="246" t="e">
        <f>VLOOKUP(K56,'пр.взв.'!B7:F120,3,FALSE)</f>
        <v>#N/A</v>
      </c>
      <c r="N56" s="246" t="e">
        <f>VLOOKUP(K56,'пр.взв.'!B7:G120,4,FALSE)</f>
        <v>#N/A</v>
      </c>
      <c r="O56" s="255"/>
      <c r="P56" s="255"/>
      <c r="Q56" s="257"/>
      <c r="R56" s="257"/>
    </row>
    <row r="57" spans="1:18" ht="12.75">
      <c r="A57" s="265"/>
      <c r="B57" s="268"/>
      <c r="C57" s="238"/>
      <c r="D57" s="240"/>
      <c r="E57" s="240"/>
      <c r="F57" s="241"/>
      <c r="G57" s="241"/>
      <c r="H57" s="250"/>
      <c r="I57" s="250"/>
      <c r="J57" s="266"/>
      <c r="K57" s="268"/>
      <c r="L57" s="238"/>
      <c r="M57" s="240"/>
      <c r="N57" s="240"/>
      <c r="O57" s="241"/>
      <c r="P57" s="241"/>
      <c r="Q57" s="250"/>
      <c r="R57" s="250"/>
    </row>
    <row r="59" spans="2:18" ht="16.5" thickBot="1">
      <c r="B59" s="66" t="s">
        <v>18</v>
      </c>
      <c r="C59" s="67" t="s">
        <v>25</v>
      </c>
      <c r="D59" s="68" t="s">
        <v>30</v>
      </c>
      <c r="E59" s="69"/>
      <c r="F59" s="66"/>
      <c r="G59" s="69"/>
      <c r="H59" s="69"/>
      <c r="I59" s="69"/>
      <c r="J59" s="69"/>
      <c r="K59" s="66" t="s">
        <v>23</v>
      </c>
      <c r="L59" s="67" t="s">
        <v>25</v>
      </c>
      <c r="M59" s="68" t="s">
        <v>30</v>
      </c>
      <c r="N59" s="69"/>
      <c r="O59" s="66"/>
      <c r="P59" s="69"/>
      <c r="Q59" s="69"/>
      <c r="R59" s="69"/>
    </row>
    <row r="60" spans="1:18" ht="12.75">
      <c r="A60" s="218" t="s">
        <v>27</v>
      </c>
      <c r="B60" s="220" t="s">
        <v>0</v>
      </c>
      <c r="C60" s="222" t="s">
        <v>1</v>
      </c>
      <c r="D60" s="222" t="s">
        <v>2</v>
      </c>
      <c r="E60" s="222" t="s">
        <v>10</v>
      </c>
      <c r="F60" s="224" t="s">
        <v>11</v>
      </c>
      <c r="G60" s="225" t="s">
        <v>13</v>
      </c>
      <c r="H60" s="227" t="s">
        <v>14</v>
      </c>
      <c r="I60" s="229" t="s">
        <v>12</v>
      </c>
      <c r="J60" s="218" t="s">
        <v>27</v>
      </c>
      <c r="K60" s="231" t="s">
        <v>0</v>
      </c>
      <c r="L60" s="222" t="s">
        <v>1</v>
      </c>
      <c r="M60" s="222" t="s">
        <v>2</v>
      </c>
      <c r="N60" s="222" t="s">
        <v>10</v>
      </c>
      <c r="O60" s="224" t="s">
        <v>11</v>
      </c>
      <c r="P60" s="225" t="s">
        <v>13</v>
      </c>
      <c r="Q60" s="227" t="s">
        <v>14</v>
      </c>
      <c r="R60" s="229" t="s">
        <v>12</v>
      </c>
    </row>
    <row r="61" spans="1:18" ht="13.5" thickBot="1">
      <c r="A61" s="219"/>
      <c r="B61" s="221" t="s">
        <v>0</v>
      </c>
      <c r="C61" s="223" t="s">
        <v>1</v>
      </c>
      <c r="D61" s="223" t="s">
        <v>2</v>
      </c>
      <c r="E61" s="223" t="s">
        <v>10</v>
      </c>
      <c r="F61" s="223" t="s">
        <v>11</v>
      </c>
      <c r="G61" s="226"/>
      <c r="H61" s="228"/>
      <c r="I61" s="230" t="s">
        <v>12</v>
      </c>
      <c r="J61" s="219"/>
      <c r="K61" s="232" t="s">
        <v>0</v>
      </c>
      <c r="L61" s="223" t="s">
        <v>1</v>
      </c>
      <c r="M61" s="223" t="s">
        <v>2</v>
      </c>
      <c r="N61" s="223" t="s">
        <v>10</v>
      </c>
      <c r="O61" s="223" t="s">
        <v>11</v>
      </c>
      <c r="P61" s="226"/>
      <c r="Q61" s="228"/>
      <c r="R61" s="230" t="s">
        <v>12</v>
      </c>
    </row>
    <row r="62" spans="1:18" ht="12.75">
      <c r="A62" s="233">
        <v>1</v>
      </c>
      <c r="B62" s="267"/>
      <c r="C62" s="259" t="e">
        <f>VLOOKUP(B62,'пр.взв.'!B7:E70,2,FALSE)</f>
        <v>#N/A</v>
      </c>
      <c r="D62" s="260" t="e">
        <f>VLOOKUP(B62,'пр.взв.'!B7:F126,3,FALSE)</f>
        <v>#N/A</v>
      </c>
      <c r="E62" s="260" t="e">
        <f>VLOOKUP(B62,'пр.взв.'!B7:G126,4,FALSE)</f>
        <v>#N/A</v>
      </c>
      <c r="F62" s="261"/>
      <c r="G62" s="262"/>
      <c r="H62" s="263"/>
      <c r="I62" s="270"/>
      <c r="J62" s="252">
        <v>5</v>
      </c>
      <c r="K62" s="267"/>
      <c r="L62" s="259" t="e">
        <f>VLOOKUP(K62,'пр.взв.'!B7:E70,2,FALSE)</f>
        <v>#N/A</v>
      </c>
      <c r="M62" s="239" t="e">
        <f>VLOOKUP(K62,'пр.взв.'!B7:F126,3,FALSE)</f>
        <v>#N/A</v>
      </c>
      <c r="N62" s="239" t="e">
        <f>VLOOKUP(K62,'пр.взв.'!B7:G126,4,FALSE)</f>
        <v>#N/A</v>
      </c>
      <c r="O62" s="261"/>
      <c r="P62" s="262"/>
      <c r="Q62" s="263"/>
      <c r="R62" s="270"/>
    </row>
    <row r="63" spans="1:18" ht="12.75">
      <c r="A63" s="234"/>
      <c r="B63" s="268"/>
      <c r="C63" s="238"/>
      <c r="D63" s="240"/>
      <c r="E63" s="240"/>
      <c r="F63" s="240"/>
      <c r="G63" s="240"/>
      <c r="H63" s="143"/>
      <c r="I63" s="251"/>
      <c r="J63" s="253"/>
      <c r="K63" s="268"/>
      <c r="L63" s="238"/>
      <c r="M63" s="240"/>
      <c r="N63" s="240"/>
      <c r="O63" s="240"/>
      <c r="P63" s="240"/>
      <c r="Q63" s="143"/>
      <c r="R63" s="251"/>
    </row>
    <row r="64" spans="1:18" ht="12.75">
      <c r="A64" s="234"/>
      <c r="B64" s="268"/>
      <c r="C64" s="244" t="e">
        <f>VLOOKUP(B64,'пр.взв.'!B7:E70,2,FALSE)</f>
        <v>#N/A</v>
      </c>
      <c r="D64" s="246" t="e">
        <f>VLOOKUP(B64,'пр.взв.'!B7:F128,3,FALSE)</f>
        <v>#N/A</v>
      </c>
      <c r="E64" s="246" t="e">
        <f>VLOOKUP(B64,'пр.взв.'!B7:G128,4,FALSE)</f>
        <v>#N/A</v>
      </c>
      <c r="F64" s="255"/>
      <c r="G64" s="255"/>
      <c r="H64" s="257"/>
      <c r="I64" s="257"/>
      <c r="J64" s="253"/>
      <c r="K64" s="268"/>
      <c r="L64" s="244" t="e">
        <f>VLOOKUP(K64,'пр.взв.'!B7:E70,2,FALSE)</f>
        <v>#N/A</v>
      </c>
      <c r="M64" s="246" t="e">
        <f>VLOOKUP(K64,'пр.взв.'!B7:F128,3,FALSE)</f>
        <v>#N/A</v>
      </c>
      <c r="N64" s="246" t="e">
        <f>VLOOKUP(K64,'пр.взв.'!B7:G128,4,FALSE)</f>
        <v>#N/A</v>
      </c>
      <c r="O64" s="255"/>
      <c r="P64" s="255"/>
      <c r="Q64" s="257"/>
      <c r="R64" s="257"/>
    </row>
    <row r="65" spans="1:18" ht="13.5" thickBot="1">
      <c r="A65" s="235"/>
      <c r="B65" s="269"/>
      <c r="C65" s="245"/>
      <c r="D65" s="247"/>
      <c r="E65" s="247"/>
      <c r="F65" s="256"/>
      <c r="G65" s="256"/>
      <c r="H65" s="258"/>
      <c r="I65" s="258"/>
      <c r="J65" s="254"/>
      <c r="K65" s="269"/>
      <c r="L65" s="245"/>
      <c r="M65" s="247"/>
      <c r="N65" s="247"/>
      <c r="O65" s="256"/>
      <c r="P65" s="256"/>
      <c r="Q65" s="258"/>
      <c r="R65" s="258"/>
    </row>
    <row r="66" spans="1:18" ht="12.75">
      <c r="A66" s="233">
        <v>2</v>
      </c>
      <c r="B66" s="267"/>
      <c r="C66" s="259" t="e">
        <f>VLOOKUP(B66,'пр.взв.'!B7:E70,2,FALSE)</f>
        <v>#N/A</v>
      </c>
      <c r="D66" s="239" t="e">
        <f>VLOOKUP(B66,'пр.взв.'!B7:F130,3,FALSE)</f>
        <v>#N/A</v>
      </c>
      <c r="E66" s="239" t="e">
        <f>VLOOKUP(B66,'пр.взв.'!B7:G130,4,FALSE)</f>
        <v>#N/A</v>
      </c>
      <c r="F66" s="261"/>
      <c r="G66" s="262"/>
      <c r="H66" s="263"/>
      <c r="I66" s="260"/>
      <c r="J66" s="252">
        <v>6</v>
      </c>
      <c r="K66" s="267"/>
      <c r="L66" s="259" t="e">
        <f>VLOOKUP(K66,'пр.взв.'!B7:E70,2,FALSE)</f>
        <v>#N/A</v>
      </c>
      <c r="M66" s="239" t="e">
        <f>VLOOKUP(K66,'пр.взв.'!B7:F130,3,FALSE)</f>
        <v>#N/A</v>
      </c>
      <c r="N66" s="239" t="e">
        <f>VLOOKUP(K66,'пр.взв.'!B7:G130,4,FALSE)</f>
        <v>#N/A</v>
      </c>
      <c r="O66" s="261"/>
      <c r="P66" s="262"/>
      <c r="Q66" s="263"/>
      <c r="R66" s="260"/>
    </row>
    <row r="67" spans="1:18" ht="12.75">
      <c r="A67" s="234"/>
      <c r="B67" s="268"/>
      <c r="C67" s="238"/>
      <c r="D67" s="240"/>
      <c r="E67" s="240"/>
      <c r="F67" s="240"/>
      <c r="G67" s="240"/>
      <c r="H67" s="143"/>
      <c r="I67" s="251"/>
      <c r="J67" s="253"/>
      <c r="K67" s="268"/>
      <c r="L67" s="238"/>
      <c r="M67" s="240"/>
      <c r="N67" s="240"/>
      <c r="O67" s="240"/>
      <c r="P67" s="240"/>
      <c r="Q67" s="143"/>
      <c r="R67" s="251"/>
    </row>
    <row r="68" spans="1:18" ht="12.75">
      <c r="A68" s="234"/>
      <c r="B68" s="268"/>
      <c r="C68" s="244" t="e">
        <f>VLOOKUP(B68,'пр.взв.'!B7:E70,2,FALSE)</f>
        <v>#N/A</v>
      </c>
      <c r="D68" s="246" t="e">
        <f>VLOOKUP(B68,'пр.взв.'!B7:F132,3,FALSE)</f>
        <v>#N/A</v>
      </c>
      <c r="E68" s="246" t="e">
        <f>VLOOKUP(B68,'пр.взв.'!B7:G132,4,FALSE)</f>
        <v>#N/A</v>
      </c>
      <c r="F68" s="255"/>
      <c r="G68" s="255"/>
      <c r="H68" s="257"/>
      <c r="I68" s="257"/>
      <c r="J68" s="253"/>
      <c r="K68" s="268"/>
      <c r="L68" s="244" t="e">
        <f>VLOOKUP(K68,'пр.взв.'!B7:E70,2,FALSE)</f>
        <v>#N/A</v>
      </c>
      <c r="M68" s="246" t="e">
        <f>VLOOKUP(K68,'пр.взв.'!B7:F132,3,FALSE)</f>
        <v>#N/A</v>
      </c>
      <c r="N68" s="246" t="e">
        <f>VLOOKUP(K68,'пр.взв.'!B7:G132,4,FALSE)</f>
        <v>#N/A</v>
      </c>
      <c r="O68" s="255"/>
      <c r="P68" s="255"/>
      <c r="Q68" s="257"/>
      <c r="R68" s="257"/>
    </row>
    <row r="69" spans="1:18" ht="12.75">
      <c r="A69" s="265"/>
      <c r="B69" s="268"/>
      <c r="C69" s="238"/>
      <c r="D69" s="240"/>
      <c r="E69" s="240"/>
      <c r="F69" s="241"/>
      <c r="G69" s="241"/>
      <c r="H69" s="250"/>
      <c r="I69" s="250"/>
      <c r="J69" s="266"/>
      <c r="K69" s="268"/>
      <c r="L69" s="238"/>
      <c r="M69" s="240"/>
      <c r="N69" s="240"/>
      <c r="O69" s="241"/>
      <c r="P69" s="241"/>
      <c r="Q69" s="250"/>
      <c r="R69" s="250"/>
    </row>
    <row r="71" spans="2:18" ht="16.5" thickBot="1">
      <c r="B71" s="66" t="s">
        <v>18</v>
      </c>
      <c r="C71" s="271" t="s">
        <v>28</v>
      </c>
      <c r="D71" s="271"/>
      <c r="E71" s="271"/>
      <c r="F71" s="271"/>
      <c r="G71" s="271"/>
      <c r="H71" s="271"/>
      <c r="I71" s="271"/>
      <c r="J71" s="70"/>
      <c r="K71" s="66" t="s">
        <v>23</v>
      </c>
      <c r="L71" s="271" t="s">
        <v>28</v>
      </c>
      <c r="M71" s="271"/>
      <c r="N71" s="271"/>
      <c r="O71" s="271"/>
      <c r="P71" s="271"/>
      <c r="Q71" s="271"/>
      <c r="R71" s="271"/>
    </row>
    <row r="72" spans="1:18" ht="12.75">
      <c r="A72" s="218" t="s">
        <v>27</v>
      </c>
      <c r="B72" s="272" t="s">
        <v>0</v>
      </c>
      <c r="C72" s="222" t="s">
        <v>1</v>
      </c>
      <c r="D72" s="222" t="s">
        <v>2</v>
      </c>
      <c r="E72" s="222" t="s">
        <v>10</v>
      </c>
      <c r="F72" s="224" t="s">
        <v>11</v>
      </c>
      <c r="G72" s="225" t="s">
        <v>13</v>
      </c>
      <c r="H72" s="227" t="s">
        <v>14</v>
      </c>
      <c r="I72" s="229" t="s">
        <v>12</v>
      </c>
      <c r="J72" s="218" t="s">
        <v>27</v>
      </c>
      <c r="K72" s="272" t="s">
        <v>0</v>
      </c>
      <c r="L72" s="222" t="s">
        <v>1</v>
      </c>
      <c r="M72" s="222" t="s">
        <v>2</v>
      </c>
      <c r="N72" s="222" t="s">
        <v>10</v>
      </c>
      <c r="O72" s="224" t="s">
        <v>11</v>
      </c>
      <c r="P72" s="225" t="s">
        <v>13</v>
      </c>
      <c r="Q72" s="227" t="s">
        <v>14</v>
      </c>
      <c r="R72" s="229" t="s">
        <v>12</v>
      </c>
    </row>
    <row r="73" spans="1:18" ht="13.5" thickBot="1">
      <c r="A73" s="219"/>
      <c r="B73" s="273" t="s">
        <v>0</v>
      </c>
      <c r="C73" s="223" t="s">
        <v>1</v>
      </c>
      <c r="D73" s="223" t="s">
        <v>2</v>
      </c>
      <c r="E73" s="223" t="s">
        <v>10</v>
      </c>
      <c r="F73" s="223" t="s">
        <v>11</v>
      </c>
      <c r="G73" s="226"/>
      <c r="H73" s="228"/>
      <c r="I73" s="230" t="s">
        <v>12</v>
      </c>
      <c r="J73" s="219"/>
      <c r="K73" s="273" t="s">
        <v>0</v>
      </c>
      <c r="L73" s="223" t="s">
        <v>1</v>
      </c>
      <c r="M73" s="223" t="s">
        <v>2</v>
      </c>
      <c r="N73" s="223" t="s">
        <v>10</v>
      </c>
      <c r="O73" s="223" t="s">
        <v>11</v>
      </c>
      <c r="P73" s="226"/>
      <c r="Q73" s="228"/>
      <c r="R73" s="230" t="s">
        <v>12</v>
      </c>
    </row>
    <row r="74" spans="1:18" ht="12.75">
      <c r="A74" s="274">
        <v>1</v>
      </c>
      <c r="B74" s="277"/>
      <c r="C74" s="259" t="e">
        <f>VLOOKUP(B74,'пр.взв.'!B7:E70,2,FALSE)</f>
        <v>#N/A</v>
      </c>
      <c r="D74" s="239" t="e">
        <f>VLOOKUP(B74,'пр.взв.'!B7:F138,3,FALSE)</f>
        <v>#N/A</v>
      </c>
      <c r="E74" s="239" t="e">
        <f>VLOOKUP(B74,'пр.взв.'!B7:G138,4,FALSE)</f>
        <v>#N/A</v>
      </c>
      <c r="F74" s="241"/>
      <c r="G74" s="248"/>
      <c r="H74" s="249"/>
      <c r="I74" s="250"/>
      <c r="J74" s="274">
        <v>2</v>
      </c>
      <c r="K74" s="277"/>
      <c r="L74" s="259" t="e">
        <f>VLOOKUP(K74,'пр.взв.'!B7:E70,2,FALSE)</f>
        <v>#N/A</v>
      </c>
      <c r="M74" s="239" t="e">
        <f>VLOOKUP(K74,'пр.взв.'!B7:F138,3,FALSE)</f>
        <v>#N/A</v>
      </c>
      <c r="N74" s="239" t="e">
        <f>VLOOKUP(K74,'пр.взв.'!B7:G138,4,FALSE)</f>
        <v>#N/A</v>
      </c>
      <c r="O74" s="241"/>
      <c r="P74" s="248"/>
      <c r="Q74" s="249"/>
      <c r="R74" s="250"/>
    </row>
    <row r="75" spans="1:18" ht="12.75">
      <c r="A75" s="275"/>
      <c r="B75" s="278"/>
      <c r="C75" s="238"/>
      <c r="D75" s="240"/>
      <c r="E75" s="240"/>
      <c r="F75" s="240"/>
      <c r="G75" s="240"/>
      <c r="H75" s="143"/>
      <c r="I75" s="251"/>
      <c r="J75" s="275"/>
      <c r="K75" s="278"/>
      <c r="L75" s="238"/>
      <c r="M75" s="240"/>
      <c r="N75" s="240"/>
      <c r="O75" s="240"/>
      <c r="P75" s="240"/>
      <c r="Q75" s="143"/>
      <c r="R75" s="251"/>
    </row>
    <row r="76" spans="1:18" ht="12.75">
      <c r="A76" s="275"/>
      <c r="B76" s="279"/>
      <c r="C76" s="244" t="e">
        <f>VLOOKUP(B76,'пр.взв.'!B7:E70,2,FALSE)</f>
        <v>#N/A</v>
      </c>
      <c r="D76" s="246" t="e">
        <f>VLOOKUP(B76,'пр.взв.'!B7:F140,3,FALSE)</f>
        <v>#N/A</v>
      </c>
      <c r="E76" s="246" t="e">
        <f>VLOOKUP(B76,'пр.взв.'!B7:G140,4,FALSE)</f>
        <v>#N/A</v>
      </c>
      <c r="F76" s="255"/>
      <c r="G76" s="255"/>
      <c r="H76" s="257"/>
      <c r="I76" s="257"/>
      <c r="J76" s="275"/>
      <c r="K76" s="279"/>
      <c r="L76" s="244" t="e">
        <f>VLOOKUP(K76,'пр.взв.'!B7:E70,2,FALSE)</f>
        <v>#N/A</v>
      </c>
      <c r="M76" s="246" t="e">
        <f>VLOOKUP(K76,'пр.взв.'!B7:F140,3,FALSE)</f>
        <v>#N/A</v>
      </c>
      <c r="N76" s="246" t="e">
        <f>VLOOKUP(K76,'пр.взв.'!B7:G140,4,FALSE)</f>
        <v>#N/A</v>
      </c>
      <c r="O76" s="255"/>
      <c r="P76" s="255"/>
      <c r="Q76" s="257"/>
      <c r="R76" s="257"/>
    </row>
    <row r="77" spans="1:18" ht="12.75">
      <c r="A77" s="276"/>
      <c r="B77" s="280"/>
      <c r="C77" s="238"/>
      <c r="D77" s="240"/>
      <c r="E77" s="240"/>
      <c r="F77" s="241"/>
      <c r="G77" s="241"/>
      <c r="H77" s="250"/>
      <c r="I77" s="250"/>
      <c r="J77" s="276"/>
      <c r="K77" s="280"/>
      <c r="L77" s="238"/>
      <c r="M77" s="240"/>
      <c r="N77" s="240"/>
      <c r="O77" s="241"/>
      <c r="P77" s="241"/>
      <c r="Q77" s="250"/>
      <c r="R77" s="250"/>
    </row>
  </sheetData>
  <sheetProtection/>
  <mergeCells count="588">
    <mergeCell ref="O76:O77"/>
    <mergeCell ref="P76:P77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D76:D77"/>
    <mergeCell ref="E76:E77"/>
    <mergeCell ref="G74:G75"/>
    <mergeCell ref="H74:H75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C71:I71"/>
    <mergeCell ref="L71:R71"/>
    <mergeCell ref="M68:M69"/>
    <mergeCell ref="N68:N69"/>
    <mergeCell ref="O68:O69"/>
    <mergeCell ref="P68:P69"/>
    <mergeCell ref="F68:F69"/>
    <mergeCell ref="G68:G69"/>
    <mergeCell ref="Q68:Q69"/>
    <mergeCell ref="R68:R69"/>
    <mergeCell ref="B68:B69"/>
    <mergeCell ref="C68:C69"/>
    <mergeCell ref="D68:D69"/>
    <mergeCell ref="E68:E69"/>
    <mergeCell ref="O66:O67"/>
    <mergeCell ref="P66:P67"/>
    <mergeCell ref="Q66:Q67"/>
    <mergeCell ref="R66:R67"/>
    <mergeCell ref="H68:H69"/>
    <mergeCell ref="I68:I69"/>
    <mergeCell ref="M66:M67"/>
    <mergeCell ref="N66:N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D64:D65"/>
    <mergeCell ref="E64:E65"/>
    <mergeCell ref="G62:G63"/>
    <mergeCell ref="H62:H63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O56:O57"/>
    <mergeCell ref="P56:P57"/>
    <mergeCell ref="Q56:Q57"/>
    <mergeCell ref="R56:R57"/>
    <mergeCell ref="F56:F57"/>
    <mergeCell ref="G56:G57"/>
    <mergeCell ref="M56:M57"/>
    <mergeCell ref="N56:N57"/>
    <mergeCell ref="B56:B57"/>
    <mergeCell ref="C56:C57"/>
    <mergeCell ref="D56:D57"/>
    <mergeCell ref="E56:E57"/>
    <mergeCell ref="O54:O55"/>
    <mergeCell ref="P54:P55"/>
    <mergeCell ref="Q54:Q55"/>
    <mergeCell ref="R54:R55"/>
    <mergeCell ref="H56:H57"/>
    <mergeCell ref="I56:I57"/>
    <mergeCell ref="M54:M55"/>
    <mergeCell ref="N54:N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M50:M51"/>
    <mergeCell ref="N50:N51"/>
    <mergeCell ref="O50:O51"/>
    <mergeCell ref="P50:P51"/>
    <mergeCell ref="K50:K51"/>
    <mergeCell ref="L50:L51"/>
    <mergeCell ref="K52:K53"/>
    <mergeCell ref="L52:L53"/>
    <mergeCell ref="G50:G51"/>
    <mergeCell ref="H50:H51"/>
    <mergeCell ref="I50:I51"/>
    <mergeCell ref="J50:J53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O48:O49"/>
    <mergeCell ref="P48:P49"/>
    <mergeCell ref="Q48:Q49"/>
    <mergeCell ref="R48:R49"/>
    <mergeCell ref="F48:F49"/>
    <mergeCell ref="G48:G49"/>
    <mergeCell ref="M48:M49"/>
    <mergeCell ref="N48:N49"/>
    <mergeCell ref="B48:B49"/>
    <mergeCell ref="C48:C49"/>
    <mergeCell ref="D48:D49"/>
    <mergeCell ref="E48:E49"/>
    <mergeCell ref="O46:O47"/>
    <mergeCell ref="P46:P47"/>
    <mergeCell ref="Q46:Q47"/>
    <mergeCell ref="R46:R47"/>
    <mergeCell ref="H48:H49"/>
    <mergeCell ref="I48:I49"/>
    <mergeCell ref="M46:M47"/>
    <mergeCell ref="N46:N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E44:E45"/>
    <mergeCell ref="F44:F45"/>
    <mergeCell ref="G44:G45"/>
    <mergeCell ref="H44:H45"/>
    <mergeCell ref="L42:L43"/>
    <mergeCell ref="K44:K45"/>
    <mergeCell ref="L44:L45"/>
    <mergeCell ref="P42:P43"/>
    <mergeCell ref="O44:O45"/>
    <mergeCell ref="P44:P45"/>
    <mergeCell ref="I42:I43"/>
    <mergeCell ref="J42:J45"/>
    <mergeCell ref="K42:K43"/>
    <mergeCell ref="I44:I45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C45"/>
    <mergeCell ref="D44:D45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J34:J37"/>
    <mergeCell ref="R34:R35"/>
    <mergeCell ref="R36:R37"/>
    <mergeCell ref="N36:N37"/>
    <mergeCell ref="O36:O37"/>
    <mergeCell ref="P36:P37"/>
    <mergeCell ref="Q36:Q37"/>
    <mergeCell ref="K36:K37"/>
    <mergeCell ref="J26:J29"/>
    <mergeCell ref="R26:R27"/>
    <mergeCell ref="R28:R29"/>
    <mergeCell ref="Q28:Q29"/>
    <mergeCell ref="K28:K29"/>
    <mergeCell ref="L28:L29"/>
    <mergeCell ref="M28:M29"/>
    <mergeCell ref="N26:N27"/>
    <mergeCell ref="Q40:Q41"/>
    <mergeCell ref="M42:M43"/>
    <mergeCell ref="M44:M45"/>
    <mergeCell ref="R22:R23"/>
    <mergeCell ref="R24:R25"/>
    <mergeCell ref="R30:R31"/>
    <mergeCell ref="R32:R33"/>
    <mergeCell ref="R40:R41"/>
    <mergeCell ref="Q42:Q43"/>
    <mergeCell ref="R42:R43"/>
    <mergeCell ref="Q34:Q35"/>
    <mergeCell ref="L36:L37"/>
    <mergeCell ref="M36:M37"/>
    <mergeCell ref="M34:M35"/>
    <mergeCell ref="N42:N43"/>
    <mergeCell ref="O42:O43"/>
    <mergeCell ref="N44:N45"/>
    <mergeCell ref="P34:P35"/>
    <mergeCell ref="P40:P41"/>
    <mergeCell ref="N34:N35"/>
    <mergeCell ref="O34:O35"/>
    <mergeCell ref="M40:M41"/>
    <mergeCell ref="N40:N41"/>
    <mergeCell ref="O40:O41"/>
    <mergeCell ref="Q32:Q33"/>
    <mergeCell ref="J30:J33"/>
    <mergeCell ref="K30:K31"/>
    <mergeCell ref="L30:L31"/>
    <mergeCell ref="M30:M31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P28:P29"/>
    <mergeCell ref="K26:K27"/>
    <mergeCell ref="L26:L27"/>
    <mergeCell ref="M26:M27"/>
    <mergeCell ref="N28:N29"/>
    <mergeCell ref="O28:O29"/>
    <mergeCell ref="O22:O23"/>
    <mergeCell ref="O26:O27"/>
    <mergeCell ref="P26:P27"/>
    <mergeCell ref="Q26:Q27"/>
    <mergeCell ref="J22:J25"/>
    <mergeCell ref="K22:K23"/>
    <mergeCell ref="L22:L23"/>
    <mergeCell ref="M22:M23"/>
    <mergeCell ref="P22:P23"/>
    <mergeCell ref="Q22:Q23"/>
    <mergeCell ref="K24:K25"/>
    <mergeCell ref="L24:L25"/>
    <mergeCell ref="M24:M25"/>
    <mergeCell ref="P24:P25"/>
    <mergeCell ref="Q24:Q25"/>
    <mergeCell ref="N24:N25"/>
    <mergeCell ref="O24:O25"/>
    <mergeCell ref="N22:N23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E34:E35"/>
    <mergeCell ref="F34:F35"/>
    <mergeCell ref="G34:G35"/>
    <mergeCell ref="H34:H35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3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E22:E23"/>
    <mergeCell ref="F22:F23"/>
    <mergeCell ref="G22:G23"/>
    <mergeCell ref="H22:H23"/>
    <mergeCell ref="A22:A25"/>
    <mergeCell ref="B22:B23"/>
    <mergeCell ref="C22:C23"/>
    <mergeCell ref="D22:D23"/>
    <mergeCell ref="O20:O21"/>
    <mergeCell ref="P20:P21"/>
    <mergeCell ref="Q20:Q21"/>
    <mergeCell ref="R20:R21"/>
    <mergeCell ref="F20:F21"/>
    <mergeCell ref="G20:G21"/>
    <mergeCell ref="M20:M21"/>
    <mergeCell ref="N20:N21"/>
    <mergeCell ref="B20:B21"/>
    <mergeCell ref="C20:C21"/>
    <mergeCell ref="D20:D21"/>
    <mergeCell ref="E20:E21"/>
    <mergeCell ref="O18:O19"/>
    <mergeCell ref="P18:P19"/>
    <mergeCell ref="Q18:Q19"/>
    <mergeCell ref="R18:R19"/>
    <mergeCell ref="H20:H21"/>
    <mergeCell ref="I20:I21"/>
    <mergeCell ref="M18:M19"/>
    <mergeCell ref="N18:N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M14:M15"/>
    <mergeCell ref="N14:N15"/>
    <mergeCell ref="O14:O15"/>
    <mergeCell ref="P14:P15"/>
    <mergeCell ref="K14:K15"/>
    <mergeCell ref="L14:L15"/>
    <mergeCell ref="K16:K17"/>
    <mergeCell ref="L16:L17"/>
    <mergeCell ref="G14:G15"/>
    <mergeCell ref="H14:H15"/>
    <mergeCell ref="I14:I15"/>
    <mergeCell ref="J14:J17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O12:O13"/>
    <mergeCell ref="P12:P13"/>
    <mergeCell ref="Q12:Q13"/>
    <mergeCell ref="R12:R13"/>
    <mergeCell ref="F12:F13"/>
    <mergeCell ref="G12:G13"/>
    <mergeCell ref="M12:M13"/>
    <mergeCell ref="N12:N13"/>
    <mergeCell ref="B12:B13"/>
    <mergeCell ref="C12:C13"/>
    <mergeCell ref="D12:D13"/>
    <mergeCell ref="E12:E13"/>
    <mergeCell ref="O10:O11"/>
    <mergeCell ref="P10:P11"/>
    <mergeCell ref="Q10:Q11"/>
    <mergeCell ref="R10:R11"/>
    <mergeCell ref="H12:H13"/>
    <mergeCell ref="I12:I13"/>
    <mergeCell ref="M10:M11"/>
    <mergeCell ref="N10:N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D8:D9"/>
    <mergeCell ref="E8:E9"/>
    <mergeCell ref="G6:G7"/>
    <mergeCell ref="H6:H7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95" t="str">
        <f>'[1]реквизиты'!$A$2</f>
        <v>World Cup stage “Memorial A. Kharlampiev” (M&amp;W, M combat sambo)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'[1]реквизиты'!$A$3</f>
        <v>Mart  24 -27.2012            Moscow (Russia)     </v>
      </c>
      <c r="B2" s="298"/>
      <c r="C2" s="298"/>
      <c r="D2" s="298"/>
      <c r="E2" s="298"/>
      <c r="F2" s="298"/>
      <c r="G2" s="298"/>
      <c r="H2" s="298"/>
    </row>
    <row r="3" spans="1:8" ht="18">
      <c r="A3" s="299" t="s">
        <v>37</v>
      </c>
      <c r="B3" s="299"/>
      <c r="C3" s="299"/>
      <c r="D3" s="299"/>
      <c r="E3" s="299"/>
      <c r="F3" s="299"/>
      <c r="G3" s="299"/>
      <c r="H3" s="299"/>
    </row>
    <row r="4" spans="1:8" ht="15.75">
      <c r="A4" s="303" t="str">
        <f>'пр.взв.'!A4</f>
        <v>Weight category 74 кg</v>
      </c>
      <c r="B4" s="303"/>
      <c r="C4" s="303"/>
      <c r="D4" s="303"/>
      <c r="E4" s="303"/>
      <c r="F4" s="303"/>
      <c r="G4" s="303"/>
      <c r="H4" s="303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8" customHeight="1">
      <c r="A6" s="300" t="s">
        <v>32</v>
      </c>
      <c r="B6" s="289" t="str">
        <f>VLOOKUP(J6,'пр.взв.'!B7:F70,2,FALSE)</f>
        <v>KURZHEV Ali</v>
      </c>
      <c r="C6" s="289"/>
      <c r="D6" s="289"/>
      <c r="E6" s="289"/>
      <c r="F6" s="289"/>
      <c r="G6" s="289"/>
      <c r="H6" s="287" t="str">
        <f>VLOOKUP(J6,'пр.взв.'!B7:F70,3,FALSE)</f>
        <v>1989 msik</v>
      </c>
      <c r="I6" s="97"/>
      <c r="J6" s="82">
        <f>'пр.хода'!N42</f>
        <v>3</v>
      </c>
    </row>
    <row r="7" spans="1:10" ht="18" customHeight="1">
      <c r="A7" s="301"/>
      <c r="B7" s="290" t="e">
        <f>VLOOKUP(J7,'[3]пр.взв.'!B8:F23,2,FALSE)</f>
        <v>#N/A</v>
      </c>
      <c r="C7" s="290"/>
      <c r="D7" s="290"/>
      <c r="E7" s="290"/>
      <c r="F7" s="290"/>
      <c r="G7" s="290"/>
      <c r="H7" s="288"/>
      <c r="I7" s="97"/>
      <c r="J7" s="82"/>
    </row>
    <row r="8" spans="1:10" ht="18" customHeight="1">
      <c r="A8" s="301"/>
      <c r="B8" s="291" t="str">
        <f>VLOOKUP(J6,'пр.взв.'!B7:F70,4,FALSE)</f>
        <v>RUS</v>
      </c>
      <c r="C8" s="291"/>
      <c r="D8" s="291"/>
      <c r="E8" s="291"/>
      <c r="F8" s="291"/>
      <c r="G8" s="291"/>
      <c r="H8" s="292"/>
      <c r="I8" s="97"/>
      <c r="J8" s="82"/>
    </row>
    <row r="9" spans="1:10" ht="18.75" customHeight="1" thickBot="1">
      <c r="A9" s="302"/>
      <c r="B9" s="293" t="e">
        <f>VLOOKUP(J7,'[3]пр.взв.'!B8:F23,4,FALSE)</f>
        <v>#N/A</v>
      </c>
      <c r="C9" s="293"/>
      <c r="D9" s="293"/>
      <c r="E9" s="293"/>
      <c r="F9" s="293"/>
      <c r="G9" s="293"/>
      <c r="H9" s="294"/>
      <c r="I9" s="97"/>
      <c r="J9" s="82"/>
    </row>
    <row r="10" spans="1:10" ht="18.75" thickBot="1">
      <c r="A10" s="97"/>
      <c r="B10" s="81"/>
      <c r="C10" s="81"/>
      <c r="D10" s="81"/>
      <c r="E10" s="81"/>
      <c r="F10" s="81"/>
      <c r="G10" s="81"/>
      <c r="H10" s="81"/>
      <c r="I10" s="97"/>
      <c r="J10" s="82"/>
    </row>
    <row r="11" spans="1:10" ht="18" customHeight="1">
      <c r="A11" s="281" t="s">
        <v>33</v>
      </c>
      <c r="B11" s="289" t="str">
        <f>VLOOKUP(J11,'пр.взв.'!B1:F75,2,FALSE)</f>
        <v>SHABUROV ALEKSANDR</v>
      </c>
      <c r="C11" s="289"/>
      <c r="D11" s="289"/>
      <c r="E11" s="289"/>
      <c r="F11" s="289"/>
      <c r="G11" s="289"/>
      <c r="H11" s="287" t="str">
        <f>VLOOKUP(J11,'пр.взв.'!B1:F75,3,FALSE)</f>
        <v>1986 ms</v>
      </c>
      <c r="I11" s="97"/>
      <c r="J11" s="82">
        <f>'пр.хода'!Q11</f>
        <v>16</v>
      </c>
    </row>
    <row r="12" spans="1:10" ht="18" customHeight="1">
      <c r="A12" s="282"/>
      <c r="B12" s="290" t="e">
        <f>VLOOKUP(J12,'[3]пр.взв.'!B13:F28,2,FALSE)</f>
        <v>#N/A</v>
      </c>
      <c r="C12" s="290"/>
      <c r="D12" s="290"/>
      <c r="E12" s="290"/>
      <c r="F12" s="290"/>
      <c r="G12" s="290"/>
      <c r="H12" s="288"/>
      <c r="I12" s="97"/>
      <c r="J12" s="82"/>
    </row>
    <row r="13" spans="1:10" ht="18" customHeight="1">
      <c r="A13" s="282"/>
      <c r="B13" s="291" t="str">
        <f>VLOOKUP(J11,'пр.взв.'!B1:F75,4,FALSE)</f>
        <v>RUS</v>
      </c>
      <c r="C13" s="291"/>
      <c r="D13" s="291"/>
      <c r="E13" s="291"/>
      <c r="F13" s="291"/>
      <c r="G13" s="291"/>
      <c r="H13" s="292"/>
      <c r="I13" s="97"/>
      <c r="J13" s="82"/>
    </row>
    <row r="14" spans="1:10" ht="18.75" customHeight="1" thickBot="1">
      <c r="A14" s="283"/>
      <c r="B14" s="293" t="e">
        <f>VLOOKUP(J12,'[3]пр.взв.'!B13:F28,4,FALSE)</f>
        <v>#N/A</v>
      </c>
      <c r="C14" s="293"/>
      <c r="D14" s="293"/>
      <c r="E14" s="293"/>
      <c r="F14" s="293"/>
      <c r="G14" s="293"/>
      <c r="H14" s="294"/>
      <c r="I14" s="97"/>
      <c r="J14" s="82"/>
    </row>
    <row r="15" spans="1:10" ht="18.75" thickBot="1">
      <c r="A15" s="97"/>
      <c r="B15" s="81"/>
      <c r="C15" s="81"/>
      <c r="D15" s="81"/>
      <c r="E15" s="81"/>
      <c r="F15" s="81"/>
      <c r="G15" s="81"/>
      <c r="H15" s="81"/>
      <c r="I15" s="97"/>
      <c r="J15" s="82"/>
    </row>
    <row r="16" spans="1:10" ht="18" customHeight="1">
      <c r="A16" s="284" t="s">
        <v>34</v>
      </c>
      <c r="B16" s="289" t="str">
        <f>VLOOKUP(J16,'пр.взв.'!B1:F80,2,FALSE)</f>
        <v>ALKEY ASYLBEK</v>
      </c>
      <c r="C16" s="289"/>
      <c r="D16" s="289"/>
      <c r="E16" s="289"/>
      <c r="F16" s="289"/>
      <c r="G16" s="289"/>
      <c r="H16" s="287" t="str">
        <f>VLOOKUP(J16,'пр.взв.'!B1:F80,3,FALSE)</f>
        <v>1983 msik</v>
      </c>
      <c r="I16" s="97"/>
      <c r="J16" s="82">
        <v>10</v>
      </c>
    </row>
    <row r="17" spans="1:10" ht="18" customHeight="1">
      <c r="A17" s="285"/>
      <c r="B17" s="290" t="e">
        <f>VLOOKUP(J17,'[3]пр.взв.'!B18:F33,2,FALSE)</f>
        <v>#N/A</v>
      </c>
      <c r="C17" s="290"/>
      <c r="D17" s="290"/>
      <c r="E17" s="290"/>
      <c r="F17" s="290"/>
      <c r="G17" s="290"/>
      <c r="H17" s="288"/>
      <c r="I17" s="97"/>
      <c r="J17" s="82"/>
    </row>
    <row r="18" spans="1:10" ht="18" customHeight="1">
      <c r="A18" s="285"/>
      <c r="B18" s="291" t="str">
        <f>VLOOKUP(J16,'пр.взв.'!B1:F80,4,FALSE)</f>
        <v>KAZ</v>
      </c>
      <c r="C18" s="291"/>
      <c r="D18" s="291"/>
      <c r="E18" s="291"/>
      <c r="F18" s="291"/>
      <c r="G18" s="291"/>
      <c r="H18" s="292"/>
      <c r="I18" s="97"/>
      <c r="J18" s="82"/>
    </row>
    <row r="19" spans="1:10" ht="18.75" customHeight="1" thickBot="1">
      <c r="A19" s="286"/>
      <c r="B19" s="293" t="e">
        <f>VLOOKUP(J17,'[3]пр.взв.'!B18:F33,4,FALSE)</f>
        <v>#N/A</v>
      </c>
      <c r="C19" s="293"/>
      <c r="D19" s="293"/>
      <c r="E19" s="293"/>
      <c r="F19" s="293"/>
      <c r="G19" s="293"/>
      <c r="H19" s="294"/>
      <c r="I19" s="97"/>
      <c r="J19" s="82"/>
    </row>
    <row r="20" spans="1:10" ht="18.75" thickBot="1">
      <c r="A20" s="97"/>
      <c r="B20" s="81"/>
      <c r="C20" s="81"/>
      <c r="D20" s="81"/>
      <c r="E20" s="81"/>
      <c r="F20" s="81"/>
      <c r="G20" s="81"/>
      <c r="H20" s="81"/>
      <c r="I20" s="97"/>
      <c r="J20" s="82"/>
    </row>
    <row r="21" spans="1:10" ht="18" customHeight="1">
      <c r="A21" s="284" t="s">
        <v>34</v>
      </c>
      <c r="B21" s="289" t="str">
        <f>VLOOKUP(J21,'пр.взв.'!B2:F85,2,FALSE)</f>
        <v>ORLOV Aleksey</v>
      </c>
      <c r="C21" s="289"/>
      <c r="D21" s="289"/>
      <c r="E21" s="289"/>
      <c r="F21" s="289"/>
      <c r="G21" s="289"/>
      <c r="H21" s="287" t="str">
        <f>VLOOKUP(J21,'пр.взв.'!B2:F85,3,FALSE)</f>
        <v>1990 ms</v>
      </c>
      <c r="I21" s="97"/>
      <c r="J21" s="82">
        <v>5</v>
      </c>
    </row>
    <row r="22" spans="1:10" ht="18" customHeight="1">
      <c r="A22" s="285"/>
      <c r="B22" s="290" t="e">
        <f>VLOOKUP(J22,'[3]пр.взв.'!B23:F38,2,FALSE)</f>
        <v>#N/A</v>
      </c>
      <c r="C22" s="290"/>
      <c r="D22" s="290"/>
      <c r="E22" s="290"/>
      <c r="F22" s="290"/>
      <c r="G22" s="290"/>
      <c r="H22" s="288"/>
      <c r="I22" s="97"/>
      <c r="J22" s="82"/>
    </row>
    <row r="23" spans="1:9" ht="18" customHeight="1">
      <c r="A23" s="285"/>
      <c r="B23" s="291" t="str">
        <f>VLOOKUP(J21,'пр.взв.'!B2:F85,4,FALSE)</f>
        <v>RUS</v>
      </c>
      <c r="C23" s="291"/>
      <c r="D23" s="291"/>
      <c r="E23" s="291"/>
      <c r="F23" s="291"/>
      <c r="G23" s="291"/>
      <c r="H23" s="292"/>
      <c r="I23" s="97"/>
    </row>
    <row r="24" spans="1:9" ht="18.75" customHeight="1" thickBot="1">
      <c r="A24" s="286"/>
      <c r="B24" s="293" t="e">
        <f>VLOOKUP(J22,'[3]пр.взв.'!B23:F38,4,FALSE)</f>
        <v>#N/A</v>
      </c>
      <c r="C24" s="293"/>
      <c r="D24" s="293"/>
      <c r="E24" s="293"/>
      <c r="F24" s="293"/>
      <c r="G24" s="293"/>
      <c r="H24" s="294"/>
      <c r="I24" s="97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38</v>
      </c>
      <c r="B26" s="81"/>
      <c r="C26" s="81"/>
      <c r="D26" s="81"/>
      <c r="E26" s="81"/>
      <c r="F26" s="81"/>
      <c r="G26" s="81"/>
      <c r="H26" s="81"/>
    </row>
    <row r="27" ht="13.5" thickBot="1"/>
    <row r="28" spans="1:8" ht="12.75" customHeight="1">
      <c r="A28" s="304" t="s">
        <v>101</v>
      </c>
      <c r="B28" s="305"/>
      <c r="C28" s="305"/>
      <c r="D28" s="305"/>
      <c r="E28" s="305"/>
      <c r="F28" s="305"/>
      <c r="G28" s="305"/>
      <c r="H28" s="287"/>
    </row>
    <row r="29" spans="1:8" ht="13.5" customHeight="1" thickBot="1">
      <c r="A29" s="306"/>
      <c r="B29" s="307"/>
      <c r="C29" s="307"/>
      <c r="D29" s="307"/>
      <c r="E29" s="307"/>
      <c r="F29" s="307"/>
      <c r="G29" s="307"/>
      <c r="H29" s="308"/>
    </row>
    <row r="32" spans="1:8" ht="18">
      <c r="A32" s="81" t="s">
        <v>39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3"/>
      <c r="B35" s="83"/>
      <c r="C35" s="83"/>
      <c r="D35" s="83"/>
      <c r="E35" s="83"/>
      <c r="F35" s="83"/>
      <c r="G35" s="83"/>
      <c r="H35" s="83"/>
    </row>
    <row r="36" spans="1:8" ht="18">
      <c r="A36" s="84"/>
      <c r="B36" s="84"/>
      <c r="C36" s="84"/>
      <c r="D36" s="84"/>
      <c r="E36" s="84"/>
      <c r="F36" s="84"/>
      <c r="G36" s="84"/>
      <c r="H36" s="84"/>
    </row>
    <row r="37" spans="1:8" ht="18">
      <c r="A37" s="83"/>
      <c r="B37" s="83"/>
      <c r="C37" s="83"/>
      <c r="D37" s="83"/>
      <c r="E37" s="83"/>
      <c r="F37" s="83"/>
      <c r="G37" s="83"/>
      <c r="H37" s="83"/>
    </row>
    <row r="38" spans="1:8" ht="18">
      <c r="A38" s="85"/>
      <c r="B38" s="85"/>
      <c r="C38" s="85"/>
      <c r="D38" s="85"/>
      <c r="E38" s="85"/>
      <c r="F38" s="85"/>
      <c r="G38" s="85"/>
      <c r="H38" s="85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5"/>
      <c r="B40" s="85"/>
      <c r="C40" s="85"/>
      <c r="D40" s="85"/>
      <c r="E40" s="85"/>
      <c r="F40" s="85"/>
      <c r="G40" s="85"/>
      <c r="H40" s="85"/>
    </row>
  </sheetData>
  <sheetProtection/>
  <mergeCells count="21">
    <mergeCell ref="A28:H29"/>
    <mergeCell ref="A21:A24"/>
    <mergeCell ref="B21:G22"/>
    <mergeCell ref="H21:H22"/>
    <mergeCell ref="B23:H24"/>
    <mergeCell ref="B8:H9"/>
    <mergeCell ref="A1:H1"/>
    <mergeCell ref="A2:H2"/>
    <mergeCell ref="A3:H3"/>
    <mergeCell ref="A6:A9"/>
    <mergeCell ref="A4:H4"/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1.8515625" style="0" customWidth="1"/>
    <col min="16" max="16" width="4.14062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0"/>
      <c r="E1" s="323" t="s">
        <v>6</v>
      </c>
      <c r="F1" s="324"/>
      <c r="G1" s="324"/>
      <c r="H1" s="324"/>
      <c r="I1" s="324"/>
      <c r="J1" s="324"/>
      <c r="K1" s="324"/>
      <c r="L1" s="325"/>
      <c r="M1" s="327" t="str">
        <f>'[1]реквизиты'!$A$2</f>
        <v>World Cup stage “Memorial A. Kharlampiev” (M&amp;W, M combat sambo)</v>
      </c>
      <c r="N1" s="328"/>
      <c r="O1" s="328"/>
      <c r="P1" s="328"/>
      <c r="Q1" s="328"/>
      <c r="R1" s="328"/>
      <c r="S1" s="329"/>
      <c r="T1" s="62"/>
      <c r="U1" s="62"/>
      <c r="V1" s="38"/>
    </row>
    <row r="2" spans="4:21" ht="27" customHeight="1" thickBot="1">
      <c r="D2" s="41"/>
      <c r="E2" s="315" t="str">
        <f>HYPERLINK('пр.взв.'!A4)</f>
        <v>Weight category 74 кg</v>
      </c>
      <c r="F2" s="316"/>
      <c r="G2" s="316"/>
      <c r="H2" s="316"/>
      <c r="I2" s="316"/>
      <c r="J2" s="316"/>
      <c r="K2" s="316"/>
      <c r="L2" s="317"/>
      <c r="M2" s="330" t="str">
        <f>'[1]реквизиты'!$A$3</f>
        <v>Mart  24 -27.2012            Moscow (Russia)     </v>
      </c>
      <c r="N2" s="331"/>
      <c r="O2" s="331"/>
      <c r="P2" s="331"/>
      <c r="Q2" s="331"/>
      <c r="R2" s="331"/>
      <c r="S2" s="332"/>
      <c r="T2" s="63"/>
      <c r="U2" s="63"/>
    </row>
    <row r="3" spans="6:22" ht="3" customHeight="1">
      <c r="F3" s="62"/>
      <c r="G3" s="62"/>
      <c r="H3" s="62"/>
      <c r="I3" s="62"/>
      <c r="J3" s="62"/>
      <c r="K3" s="62"/>
      <c r="L3" s="62"/>
      <c r="T3" s="62"/>
      <c r="U3" s="62"/>
      <c r="V3" s="15"/>
    </row>
    <row r="4" spans="7:18" ht="9" customHeight="1">
      <c r="G4" s="326"/>
      <c r="H4" s="51"/>
      <c r="I4" s="309"/>
      <c r="J4" s="51"/>
      <c r="K4" s="51"/>
      <c r="M4" s="337"/>
      <c r="N4" s="337"/>
      <c r="O4" s="337"/>
      <c r="P4" s="337"/>
      <c r="Q4" s="337"/>
      <c r="R4" s="337"/>
    </row>
    <row r="5" spans="7:18" ht="9" customHeight="1">
      <c r="G5" s="326"/>
      <c r="H5" s="51"/>
      <c r="I5" s="310"/>
      <c r="J5" s="51"/>
      <c r="K5" s="51"/>
      <c r="L5" s="15"/>
      <c r="M5" s="337"/>
      <c r="N5" s="337"/>
      <c r="O5" s="337"/>
      <c r="P5" s="337"/>
      <c r="Q5" s="337"/>
      <c r="R5" s="337"/>
    </row>
    <row r="6" spans="3:15" ht="9" customHeight="1">
      <c r="C6" s="71"/>
      <c r="D6" s="71"/>
      <c r="E6" s="71"/>
      <c r="F6" s="71"/>
      <c r="G6" s="51"/>
      <c r="H6" s="51"/>
      <c r="I6" s="51"/>
      <c r="J6" s="51"/>
      <c r="K6" s="95"/>
      <c r="L6" s="61"/>
      <c r="M6" s="61"/>
      <c r="N6" s="87"/>
      <c r="O6" s="87"/>
    </row>
    <row r="7" spans="3:15" ht="9" customHeight="1">
      <c r="C7" s="71"/>
      <c r="D7" s="71"/>
      <c r="E7" s="71"/>
      <c r="F7" s="71"/>
      <c r="G7" s="51"/>
      <c r="H7" s="51"/>
      <c r="I7" s="51"/>
      <c r="J7" s="51"/>
      <c r="K7" s="96"/>
      <c r="L7" s="61"/>
      <c r="M7" s="61"/>
      <c r="N7" s="87"/>
      <c r="O7" s="87"/>
    </row>
    <row r="8" spans="3:16" ht="9" customHeight="1" thickBot="1">
      <c r="C8" s="360"/>
      <c r="D8" s="71"/>
      <c r="E8" s="71"/>
      <c r="F8" s="71"/>
      <c r="G8" s="51"/>
      <c r="H8" s="51"/>
      <c r="I8" s="309"/>
      <c r="J8" s="51"/>
      <c r="K8" s="61"/>
      <c r="L8" s="61"/>
      <c r="M8" s="95"/>
      <c r="N8" s="87"/>
      <c r="O8" s="87"/>
      <c r="P8" s="15"/>
    </row>
    <row r="9" spans="3:20" ht="9" customHeight="1" thickBot="1">
      <c r="C9" s="361"/>
      <c r="D9" s="71"/>
      <c r="E9" s="71"/>
      <c r="F9" s="71"/>
      <c r="G9" s="51"/>
      <c r="H9" s="51"/>
      <c r="I9" s="310"/>
      <c r="J9" s="51"/>
      <c r="K9" s="61"/>
      <c r="L9" s="61"/>
      <c r="M9" s="96"/>
      <c r="N9" s="87"/>
      <c r="O9" s="61"/>
      <c r="P9" s="338">
        <v>1</v>
      </c>
      <c r="Q9" s="384">
        <f>N42</f>
        <v>3</v>
      </c>
      <c r="R9" s="386" t="str">
        <f>VLOOKUP(Q9,'пр.взв.'!B7:E70,2,FALSE)</f>
        <v>KURZHEV Ali</v>
      </c>
      <c r="S9" s="382" t="str">
        <f>VLOOKUP(Q9,'пр.взв.'!B7:E70,4,FALSE)</f>
        <v>RUS</v>
      </c>
      <c r="T9" s="39"/>
    </row>
    <row r="10" spans="1:20" ht="9" customHeight="1" thickBot="1">
      <c r="A10" s="370" t="s">
        <v>52</v>
      </c>
      <c r="C10" s="352">
        <v>1</v>
      </c>
      <c r="D10" s="354" t="str">
        <f>VLOOKUP(C10,'пр.взв.'!B7:F70,2,FALSE)</f>
        <v>RAMANCHYK Aliaksei</v>
      </c>
      <c r="E10" s="335" t="str">
        <f>VLOOKUP(C10,'пр.взв.'!B7:F70,3,FALSE)</f>
        <v>1989 msik</v>
      </c>
      <c r="F10" s="318" t="str">
        <f>VLOOKUP(C10,'пр.взв.'!B7:F70,4,FALSE)</f>
        <v>BLR</v>
      </c>
      <c r="G10" s="94"/>
      <c r="H10" s="72"/>
      <c r="I10" s="72"/>
      <c r="J10" s="72"/>
      <c r="K10" s="95"/>
      <c r="L10" s="61"/>
      <c r="M10" s="61"/>
      <c r="N10" s="87"/>
      <c r="O10" s="95"/>
      <c r="P10" s="339"/>
      <c r="Q10" s="385"/>
      <c r="R10" s="343" t="e">
        <f>VLOOKUP(Q10,'пр.взв.'!B7:E70,2,FALSE)</f>
        <v>#N/A</v>
      </c>
      <c r="S10" s="383" t="e">
        <f>VLOOKUP(Q10,'пр.взв.'!B7:E70,4,FALSE)</f>
        <v>#N/A</v>
      </c>
      <c r="T10" s="39"/>
    </row>
    <row r="11" spans="1:20" ht="9" customHeight="1">
      <c r="A11" s="371"/>
      <c r="C11" s="353"/>
      <c r="D11" s="355">
        <f>'пр.взв.'!C8</f>
        <v>0</v>
      </c>
      <c r="E11" s="336"/>
      <c r="F11" s="319">
        <f>'пр.взв.'!E8</f>
        <v>0</v>
      </c>
      <c r="G11" s="396">
        <v>1</v>
      </c>
      <c r="H11" s="106"/>
      <c r="I11" s="107"/>
      <c r="J11" s="107"/>
      <c r="K11" s="108"/>
      <c r="L11" s="109"/>
      <c r="M11" s="109"/>
      <c r="N11" s="139"/>
      <c r="O11" s="101"/>
      <c r="P11" s="340">
        <v>2</v>
      </c>
      <c r="Q11" s="342">
        <v>16</v>
      </c>
      <c r="R11" s="343" t="str">
        <f>VLOOKUP(Q11,'пр.взв.'!B7:F70,2,FALSE)</f>
        <v>SHABUROV ALEKSANDR</v>
      </c>
      <c r="S11" s="383" t="str">
        <f>VLOOKUP(Q11,'пр.взв.'!B7:E70,4,FALSE)</f>
        <v>RUS</v>
      </c>
      <c r="T11" s="39"/>
    </row>
    <row r="12" spans="1:20" ht="9" customHeight="1" thickBot="1">
      <c r="A12" s="371"/>
      <c r="C12" s="345">
        <v>17</v>
      </c>
      <c r="D12" s="376" t="str">
        <f>VLOOKUP('пр.хода'!C12,'пр.взв.'!B7:F70,2,FALSE)</f>
        <v>KOSAKYAN  Garik</v>
      </c>
      <c r="E12" s="356">
        <f>VLOOKUP(C12,'пр.взв.'!B7:F70,3,FALSE)</f>
        <v>1987</v>
      </c>
      <c r="F12" s="378" t="str">
        <f>VLOOKUP(C12,'пр.взв.'!B7:F70,4,FALSE)</f>
        <v>RUS</v>
      </c>
      <c r="G12" s="397"/>
      <c r="H12" s="110"/>
      <c r="I12" s="111"/>
      <c r="J12" s="106"/>
      <c r="K12" s="107"/>
      <c r="L12" s="112"/>
      <c r="M12" s="112"/>
      <c r="N12" s="139"/>
      <c r="O12" s="61"/>
      <c r="P12" s="341"/>
      <c r="Q12" s="342"/>
      <c r="R12" s="343" t="e">
        <f>VLOOKUP(Q12,'пр.взв.'!B2:E72,2,FALSE)</f>
        <v>#N/A</v>
      </c>
      <c r="S12" s="383" t="e">
        <f>VLOOKUP(Q12,'пр.взв.'!B1:E72,4,FALSE)</f>
        <v>#N/A</v>
      </c>
      <c r="T12" s="39"/>
    </row>
    <row r="13" spans="1:20" ht="9" customHeight="1" thickBot="1">
      <c r="A13" s="371"/>
      <c r="C13" s="346"/>
      <c r="D13" s="377">
        <f>'пр.взв.'!C40</f>
        <v>0</v>
      </c>
      <c r="E13" s="357"/>
      <c r="F13" s="379">
        <f>'пр.взв.'!E40</f>
        <v>0</v>
      </c>
      <c r="G13" s="105"/>
      <c r="H13" s="113"/>
      <c r="I13" s="398">
        <v>1</v>
      </c>
      <c r="J13" s="107"/>
      <c r="K13" s="107"/>
      <c r="L13" s="108"/>
      <c r="M13" s="108"/>
      <c r="N13" s="139"/>
      <c r="O13" s="61"/>
      <c r="P13" s="373">
        <v>3</v>
      </c>
      <c r="Q13" s="342">
        <v>10</v>
      </c>
      <c r="R13" s="343" t="str">
        <f>VLOOKUP(Q13,'пр.взв.'!B7:F70,2,FALSE)</f>
        <v>ALKEY ASYLBEK</v>
      </c>
      <c r="S13" s="383" t="str">
        <f>VLOOKUP(Q13,'пр.взв.'!B7:E70,4,FALSE)</f>
        <v>KAZ</v>
      </c>
      <c r="T13" s="39"/>
    </row>
    <row r="14" spans="1:20" ht="9" customHeight="1" thickBot="1">
      <c r="A14" s="371"/>
      <c r="C14" s="352">
        <v>9</v>
      </c>
      <c r="D14" s="354" t="str">
        <f>VLOOKUP(C14,'пр.взв.'!B7:F70,2,FALSE)</f>
        <v>NIKOLAEV SERGEY</v>
      </c>
      <c r="E14" s="335" t="str">
        <f>VLOOKUP(C14,'пр.взв.'!B7:F70,3,FALSE)</f>
        <v>1989 ms</v>
      </c>
      <c r="F14" s="318" t="str">
        <f>VLOOKUP(C14,'пр.взв.'!B7:F70,4,FALSE)</f>
        <v>RUS</v>
      </c>
      <c r="G14" s="105"/>
      <c r="H14" s="113"/>
      <c r="I14" s="399"/>
      <c r="J14" s="110"/>
      <c r="K14" s="114"/>
      <c r="L14" s="107"/>
      <c r="M14" s="107"/>
      <c r="N14" s="138"/>
      <c r="O14" s="87"/>
      <c r="P14" s="374"/>
      <c r="Q14" s="342"/>
      <c r="R14" s="343" t="e">
        <f>VLOOKUP(Q14,'пр.взв.'!B1:E74,2,FALSE)</f>
        <v>#N/A</v>
      </c>
      <c r="S14" s="383" t="e">
        <f>VLOOKUP(Q14,'пр.взв.'!B1:E74,4,FALSE)</f>
        <v>#N/A</v>
      </c>
      <c r="T14" s="39"/>
    </row>
    <row r="15" spans="1:20" ht="9" customHeight="1">
      <c r="A15" s="371"/>
      <c r="C15" s="353"/>
      <c r="D15" s="355">
        <f>'пр.взв.'!C24</f>
        <v>0</v>
      </c>
      <c r="E15" s="336"/>
      <c r="F15" s="319">
        <f>'пр.взв.'!E24</f>
        <v>0</v>
      </c>
      <c r="G15" s="368">
        <v>9</v>
      </c>
      <c r="H15" s="115"/>
      <c r="I15" s="114"/>
      <c r="J15" s="107"/>
      <c r="K15" s="114"/>
      <c r="L15" s="106"/>
      <c r="M15" s="106"/>
      <c r="N15" s="138"/>
      <c r="O15" s="33"/>
      <c r="P15" s="363">
        <v>4</v>
      </c>
      <c r="Q15" s="342">
        <v>5</v>
      </c>
      <c r="R15" s="343" t="str">
        <f>VLOOKUP(Q15,'пр.взв.'!B7:E70,2,FALSE)</f>
        <v>ORLOV Aleksey</v>
      </c>
      <c r="S15" s="383" t="str">
        <f>VLOOKUP(Q15,'пр.взв.'!B7:E70,4,FALSE)</f>
        <v>RUS</v>
      </c>
      <c r="T15" s="39"/>
    </row>
    <row r="16" spans="1:20" ht="9" customHeight="1" thickBot="1">
      <c r="A16" s="371"/>
      <c r="C16" s="345">
        <v>25</v>
      </c>
      <c r="D16" s="358">
        <f>VLOOKUP('пр.хода'!C16,'пр.взв.'!B7:F70,2,FALSE)</f>
        <v>0</v>
      </c>
      <c r="E16" s="347">
        <f>VLOOKUP(C16,'пр.взв.'!B7:F70,3,FALSE)</f>
        <v>0</v>
      </c>
      <c r="F16" s="320">
        <f>VLOOKUP(C16,'пр.взв.'!B7:F70,4,FALSE)</f>
        <v>0</v>
      </c>
      <c r="G16" s="369"/>
      <c r="H16" s="106"/>
      <c r="I16" s="107"/>
      <c r="J16" s="107"/>
      <c r="K16" s="114"/>
      <c r="L16" s="106"/>
      <c r="M16" s="106"/>
      <c r="N16" s="138"/>
      <c r="O16" s="33"/>
      <c r="P16" s="364"/>
      <c r="Q16" s="342"/>
      <c r="R16" s="343" t="e">
        <f>VLOOKUP(Q16,'пр.взв.'!B3:E76,2,FALSE)</f>
        <v>#N/A</v>
      </c>
      <c r="S16" s="383" t="e">
        <f>VLOOKUP(Q16,'пр.взв.'!B3:E76,4,FALSE)</f>
        <v>#N/A</v>
      </c>
      <c r="T16" s="39"/>
    </row>
    <row r="17" spans="1:20" ht="9" customHeight="1" thickBot="1">
      <c r="A17" s="371"/>
      <c r="C17" s="346"/>
      <c r="D17" s="359">
        <f>'пр.взв.'!C56</f>
        <v>0</v>
      </c>
      <c r="E17" s="348"/>
      <c r="F17" s="321">
        <f>'пр.взв.'!E56</f>
        <v>0</v>
      </c>
      <c r="G17" s="105"/>
      <c r="H17" s="106"/>
      <c r="I17" s="107"/>
      <c r="J17" s="113"/>
      <c r="K17" s="398">
        <v>5</v>
      </c>
      <c r="L17" s="106"/>
      <c r="M17" s="106"/>
      <c r="N17" s="138"/>
      <c r="O17" s="33"/>
      <c r="P17" s="366" t="s">
        <v>98</v>
      </c>
      <c r="Q17" s="342">
        <v>1</v>
      </c>
      <c r="R17" s="343" t="str">
        <f>VLOOKUP(Q17,'пр.взв.'!B7:E70,2,FALSE)</f>
        <v>RAMANCHYK Aliaksei</v>
      </c>
      <c r="S17" s="383" t="str">
        <f>VLOOKUP(Q17,'пр.взв.'!B7:E70,4,FALSE)</f>
        <v>BLR</v>
      </c>
      <c r="T17" s="39"/>
    </row>
    <row r="18" spans="1:20" ht="9" customHeight="1" thickBot="1">
      <c r="A18" s="371"/>
      <c r="C18" s="352">
        <v>5</v>
      </c>
      <c r="D18" s="354" t="str">
        <f>VLOOKUP('пр.хода'!C18,'пр.взв.'!B7:F70,2,FALSE)</f>
        <v>ORLOV Aleksey</v>
      </c>
      <c r="E18" s="335" t="str">
        <f>VLOOKUP(C18,'пр.взв.'!B7:F70,3,FALSE)</f>
        <v>1990 ms</v>
      </c>
      <c r="F18" s="318" t="str">
        <f>VLOOKUP(C18,'пр.взв.'!B7:F70,4,FALSE)</f>
        <v>RUS</v>
      </c>
      <c r="G18" s="105"/>
      <c r="H18" s="106"/>
      <c r="I18" s="107"/>
      <c r="J18" s="113"/>
      <c r="K18" s="399"/>
      <c r="L18" s="116"/>
      <c r="M18" s="106"/>
      <c r="N18" s="138"/>
      <c r="O18" s="33"/>
      <c r="P18" s="367"/>
      <c r="Q18" s="342"/>
      <c r="R18" s="343" t="e">
        <f>VLOOKUP(Q18,'пр.взв.'!B5:E78,2,FALSE)</f>
        <v>#N/A</v>
      </c>
      <c r="S18" s="383" t="e">
        <f>VLOOKUP(Q18,'пр.взв.'!B5:E78,4,FALSE)</f>
        <v>#N/A</v>
      </c>
      <c r="T18" s="39"/>
    </row>
    <row r="19" spans="1:20" ht="9" customHeight="1">
      <c r="A19" s="371"/>
      <c r="C19" s="353"/>
      <c r="D19" s="355">
        <f>'пр.взв.'!C16</f>
        <v>0</v>
      </c>
      <c r="E19" s="336"/>
      <c r="F19" s="319">
        <f>'пр.взв.'!E16</f>
        <v>0</v>
      </c>
      <c r="G19" s="396">
        <v>5</v>
      </c>
      <c r="H19" s="106"/>
      <c r="I19" s="107"/>
      <c r="J19" s="107"/>
      <c r="K19" s="114"/>
      <c r="L19" s="117"/>
      <c r="M19" s="106"/>
      <c r="N19" s="138"/>
      <c r="O19" s="33"/>
      <c r="P19" s="366" t="s">
        <v>98</v>
      </c>
      <c r="Q19" s="342">
        <v>15</v>
      </c>
      <c r="R19" s="343" t="str">
        <f>VLOOKUP(Q19,'пр.взв.'!B7:E70,2,FALSE)</f>
        <v>GABDESHEV Aybek</v>
      </c>
      <c r="S19" s="383" t="str">
        <f>VLOOKUP(Q19,'пр.взв.'!B7:E70,4,FALSE)</f>
        <v>KAZ</v>
      </c>
      <c r="T19" s="39"/>
    </row>
    <row r="20" spans="1:20" ht="9" customHeight="1" thickBot="1">
      <c r="A20" s="371"/>
      <c r="C20" s="345">
        <v>21</v>
      </c>
      <c r="D20" s="358">
        <f>VLOOKUP('пр.хода'!C20,'пр.взв.'!B7:F70,2,FALSE)</f>
        <v>0</v>
      </c>
      <c r="E20" s="347">
        <f>VLOOKUP(C20,'пр.взв.'!B7:F70,3,FALSE)</f>
        <v>0</v>
      </c>
      <c r="F20" s="320">
        <f>VLOOKUP(C20,'пр.взв.'!B7:F70,4,FALSE)</f>
        <v>0</v>
      </c>
      <c r="G20" s="397"/>
      <c r="H20" s="110"/>
      <c r="I20" s="114"/>
      <c r="J20" s="107"/>
      <c r="K20" s="114"/>
      <c r="L20" s="117"/>
      <c r="M20" s="106"/>
      <c r="N20" s="138"/>
      <c r="O20" s="33"/>
      <c r="P20" s="367"/>
      <c r="Q20" s="342"/>
      <c r="R20" s="343" t="e">
        <f>VLOOKUP(Q20,'пр.взв.'!B1:E80,2,FALSE)</f>
        <v>#N/A</v>
      </c>
      <c r="S20" s="383" t="e">
        <f>VLOOKUP(Q20,'пр.взв.'!B7:E80,4,FALSE)</f>
        <v>#N/A</v>
      </c>
      <c r="T20" s="39"/>
    </row>
    <row r="21" spans="1:20" ht="9" customHeight="1" thickBot="1">
      <c r="A21" s="371"/>
      <c r="C21" s="346"/>
      <c r="D21" s="359">
        <f>'пр.взв.'!C46</f>
        <v>0</v>
      </c>
      <c r="E21" s="348"/>
      <c r="F21" s="321">
        <f>'пр.взв.'!E46</f>
        <v>0</v>
      </c>
      <c r="G21" s="105"/>
      <c r="H21" s="107"/>
      <c r="I21" s="400">
        <v>5</v>
      </c>
      <c r="J21" s="115"/>
      <c r="K21" s="114"/>
      <c r="L21" s="117"/>
      <c r="M21" s="106"/>
      <c r="N21" s="138"/>
      <c r="O21" s="33"/>
      <c r="P21" s="366" t="s">
        <v>98</v>
      </c>
      <c r="Q21" s="342">
        <v>6</v>
      </c>
      <c r="R21" s="343" t="str">
        <f>VLOOKUP(Q21,'пр.взв.'!B7:E70,2,FALSE)</f>
        <v>KOKSHA Aliaksandr</v>
      </c>
      <c r="S21" s="383" t="str">
        <f>VLOOKUP(Q21,'пр.взв.'!B7:E70,4,FALSE)</f>
        <v>BLR</v>
      </c>
      <c r="T21" s="39"/>
    </row>
    <row r="22" spans="1:20" ht="9" customHeight="1" thickBot="1">
      <c r="A22" s="371"/>
      <c r="C22" s="352">
        <v>13</v>
      </c>
      <c r="D22" s="354" t="str">
        <f>VLOOKUP('пр.хода'!C22,'пр.взв.'!B7:F70,2,FALSE)</f>
        <v>YONGMIN KIM</v>
      </c>
      <c r="E22" s="335">
        <f>VLOOKUP(C22,'пр.взв.'!B7:F70,3,FALSE)</f>
        <v>1994</v>
      </c>
      <c r="F22" s="318" t="str">
        <f>VLOOKUP(C22,'пр.взв.'!B7:F70,4,FALSE)</f>
        <v>KOR</v>
      </c>
      <c r="G22" s="118"/>
      <c r="H22" s="107"/>
      <c r="I22" s="401"/>
      <c r="J22" s="107"/>
      <c r="K22" s="107"/>
      <c r="L22" s="117"/>
      <c r="M22" s="106"/>
      <c r="N22" s="138"/>
      <c r="O22" s="33"/>
      <c r="P22" s="367"/>
      <c r="Q22" s="342"/>
      <c r="R22" s="343" t="e">
        <f>VLOOKUP(Q22,'пр.взв.'!B1:E82,2,FALSE)</f>
        <v>#N/A</v>
      </c>
      <c r="S22" s="383" t="e">
        <f>VLOOKUP(Q22,'пр.взв.'!B1:E82,4,FALSE)</f>
        <v>#N/A</v>
      </c>
      <c r="T22" s="39"/>
    </row>
    <row r="23" spans="1:20" ht="9" customHeight="1">
      <c r="A23" s="371"/>
      <c r="C23" s="353"/>
      <c r="D23" s="355">
        <f>'пр.взв.'!C32</f>
        <v>0</v>
      </c>
      <c r="E23" s="336"/>
      <c r="F23" s="319">
        <f>'пр.взв.'!E32</f>
        <v>0</v>
      </c>
      <c r="G23" s="368">
        <v>13</v>
      </c>
      <c r="H23" s="115"/>
      <c r="I23" s="114"/>
      <c r="J23" s="107"/>
      <c r="K23" s="107"/>
      <c r="L23" s="117"/>
      <c r="M23" s="106"/>
      <c r="N23" s="138"/>
      <c r="O23" s="33"/>
      <c r="P23" s="366" t="s">
        <v>98</v>
      </c>
      <c r="Q23" s="342">
        <v>12</v>
      </c>
      <c r="R23" s="343" t="str">
        <f>VLOOKUP(Q23,'пр.взв.'!B7:E70,2,FALSE)</f>
        <v>MASHKO Ihar</v>
      </c>
      <c r="S23" s="383" t="str">
        <f>VLOOKUP(Q23,'пр.взв.'!B7:E70,4,FALSE)</f>
        <v>BLR</v>
      </c>
      <c r="T23" s="39"/>
    </row>
    <row r="24" spans="1:20" ht="9" customHeight="1" thickBot="1">
      <c r="A24" s="371"/>
      <c r="C24" s="345">
        <v>29</v>
      </c>
      <c r="D24" s="358">
        <f>VLOOKUP('пр.хода'!C24,'пр.взв.'!B7:F70,2,FALSE)</f>
        <v>0</v>
      </c>
      <c r="E24" s="347">
        <f>VLOOKUP(C24,'пр.взв.'!B7:F70,3,FALSE)</f>
        <v>0</v>
      </c>
      <c r="F24" s="320">
        <f>VLOOKUP(C24,'пр.взв.'!B7:F70,4,FALSE)</f>
        <v>0</v>
      </c>
      <c r="G24" s="369"/>
      <c r="H24" s="106"/>
      <c r="I24" s="107"/>
      <c r="J24" s="107"/>
      <c r="K24" s="107"/>
      <c r="L24" s="117"/>
      <c r="M24" s="106"/>
      <c r="N24" s="138"/>
      <c r="O24" s="33"/>
      <c r="P24" s="367"/>
      <c r="Q24" s="342"/>
      <c r="R24" s="343" t="e">
        <f>VLOOKUP(Q24,'пр.взв.'!B1:E84,2,FALSE)</f>
        <v>#N/A</v>
      </c>
      <c r="S24" s="383" t="e">
        <f>VLOOKUP(Q24,'пр.взв.'!B1:E84,4,FALSE)</f>
        <v>#N/A</v>
      </c>
      <c r="T24" s="39"/>
    </row>
    <row r="25" spans="1:20" ht="9" customHeight="1" thickBot="1">
      <c r="A25" s="371"/>
      <c r="C25" s="346"/>
      <c r="D25" s="359">
        <f>'пр.взв.'!C64</f>
        <v>0</v>
      </c>
      <c r="E25" s="348"/>
      <c r="F25" s="321">
        <f>'пр.взв.'!E64</f>
        <v>0</v>
      </c>
      <c r="G25" s="105"/>
      <c r="H25" s="106"/>
      <c r="I25" s="107"/>
      <c r="J25" s="107"/>
      <c r="K25" s="107"/>
      <c r="L25" s="107"/>
      <c r="M25" s="398">
        <v>3</v>
      </c>
      <c r="N25" s="138"/>
      <c r="O25" s="33"/>
      <c r="P25" s="333" t="s">
        <v>99</v>
      </c>
      <c r="Q25" s="342">
        <v>9</v>
      </c>
      <c r="R25" s="343" t="str">
        <f>VLOOKUP(Q25,'пр.взв.'!B7:E70,2,FALSE)</f>
        <v>NIKOLAEV SERGEY</v>
      </c>
      <c r="S25" s="383" t="str">
        <f>VLOOKUP(Q25,'пр.взв.'!B7:E70,4,FALSE)</f>
        <v>RUS</v>
      </c>
      <c r="T25" s="39"/>
    </row>
    <row r="26" spans="1:20" ht="9" customHeight="1" thickBot="1">
      <c r="A26" s="370" t="s">
        <v>55</v>
      </c>
      <c r="C26" s="352">
        <v>3</v>
      </c>
      <c r="D26" s="354" t="str">
        <f>VLOOKUP(C26,'пр.взв.'!B7:F70,2,FALSE)</f>
        <v>KURZHEV Ali</v>
      </c>
      <c r="E26" s="335" t="str">
        <f>VLOOKUP(C26,'пр.взв.'!B7:F70,3,FALSE)</f>
        <v>1989 msik</v>
      </c>
      <c r="F26" s="318" t="str">
        <f>VLOOKUP(C26,'пр.взв.'!B7:F70,4,FALSE)</f>
        <v>RUS</v>
      </c>
      <c r="G26" s="119"/>
      <c r="H26" s="106"/>
      <c r="I26" s="107"/>
      <c r="J26" s="107"/>
      <c r="K26" s="107"/>
      <c r="L26" s="107"/>
      <c r="M26" s="399"/>
      <c r="N26" s="140"/>
      <c r="O26" s="33"/>
      <c r="P26" s="334"/>
      <c r="Q26" s="342"/>
      <c r="R26" s="343" t="e">
        <f>VLOOKUP(Q26,'пр.взв.'!B2:E86,2,FALSE)</f>
        <v>#N/A</v>
      </c>
      <c r="S26" s="383" t="e">
        <f>VLOOKUP(Q26,'пр.взв.'!B2:E86,4,FALSE)</f>
        <v>#N/A</v>
      </c>
      <c r="T26" s="39"/>
    </row>
    <row r="27" spans="1:20" ht="9" customHeight="1">
      <c r="A27" s="371"/>
      <c r="C27" s="353"/>
      <c r="D27" s="355">
        <f>'пр.взв.'!C12</f>
        <v>0</v>
      </c>
      <c r="E27" s="336"/>
      <c r="F27" s="319">
        <f>'пр.взв.'!E12</f>
        <v>0</v>
      </c>
      <c r="G27" s="396">
        <v>3</v>
      </c>
      <c r="H27" s="106"/>
      <c r="I27" s="107"/>
      <c r="J27" s="107"/>
      <c r="K27" s="107"/>
      <c r="L27" s="117"/>
      <c r="M27" s="106"/>
      <c r="N27" s="141"/>
      <c r="O27" s="33"/>
      <c r="P27" s="333" t="s">
        <v>99</v>
      </c>
      <c r="Q27" s="342">
        <v>13</v>
      </c>
      <c r="R27" s="343" t="str">
        <f>VLOOKUP(Q27,'пр.взв.'!B7:E70,2,FALSE)</f>
        <v>YONGMIN KIM</v>
      </c>
      <c r="S27" s="383" t="str">
        <f>VLOOKUP(Q27,'пр.взв.'!B7:E70,4,FALSE)</f>
        <v>KOR</v>
      </c>
      <c r="T27" s="39"/>
    </row>
    <row r="28" spans="1:20" ht="9" customHeight="1" thickBot="1">
      <c r="A28" s="371"/>
      <c r="C28" s="345">
        <v>19</v>
      </c>
      <c r="D28" s="376" t="str">
        <f>VLOOKUP('пр.хода'!C28,'пр.взв.'!B7:F70,2,FALSE)</f>
        <v>BABIYCHYK DMITRIY</v>
      </c>
      <c r="E28" s="356" t="str">
        <f>VLOOKUP(C28,'пр.взв.'!B7:F70,3,FALSE)</f>
        <v>1984 zms</v>
      </c>
      <c r="F28" s="378" t="str">
        <f>VLOOKUP(C28,'пр.взв.'!B7:F70,4,FALSE)</f>
        <v>UKR</v>
      </c>
      <c r="G28" s="397"/>
      <c r="H28" s="110"/>
      <c r="I28" s="111"/>
      <c r="J28" s="107"/>
      <c r="K28" s="107"/>
      <c r="L28" s="117"/>
      <c r="M28" s="106"/>
      <c r="N28" s="141"/>
      <c r="O28" s="33"/>
      <c r="P28" s="334"/>
      <c r="Q28" s="342"/>
      <c r="R28" s="343" t="e">
        <f>VLOOKUP(Q28,'пр.взв.'!B5:E88,2,FALSE)</f>
        <v>#N/A</v>
      </c>
      <c r="S28" s="383" t="e">
        <f>VLOOKUP(Q28,'пр.взв.'!B2:E88,4,FALSE)</f>
        <v>#N/A</v>
      </c>
      <c r="T28" s="39"/>
    </row>
    <row r="29" spans="1:20" ht="9" customHeight="1" thickBot="1">
      <c r="A29" s="371"/>
      <c r="C29" s="346"/>
      <c r="D29" s="377">
        <f>'пр.взв.'!C44</f>
        <v>0</v>
      </c>
      <c r="E29" s="357"/>
      <c r="F29" s="379">
        <f>'пр.взв.'!E44</f>
        <v>0</v>
      </c>
      <c r="G29" s="105"/>
      <c r="H29" s="113"/>
      <c r="I29" s="398">
        <v>3</v>
      </c>
      <c r="J29" s="107"/>
      <c r="K29" s="107"/>
      <c r="L29" s="117"/>
      <c r="M29" s="106"/>
      <c r="N29" s="141"/>
      <c r="O29" s="33"/>
      <c r="P29" s="333" t="s">
        <v>99</v>
      </c>
      <c r="Q29" s="342">
        <v>11</v>
      </c>
      <c r="R29" s="343" t="str">
        <f>VLOOKUP(Q29,'пр.взв.'!B7:E70,2,FALSE)</f>
        <v>RODRIGUEZ BlanCO</v>
      </c>
      <c r="S29" s="383" t="str">
        <f>VLOOKUP(Q29,'пр.взв.'!B7:E70,4,FALSE)</f>
        <v>SPA</v>
      </c>
      <c r="T29" s="39"/>
    </row>
    <row r="30" spans="1:20" ht="9" customHeight="1" thickBot="1">
      <c r="A30" s="371"/>
      <c r="C30" s="352">
        <v>11</v>
      </c>
      <c r="D30" s="354" t="str">
        <f>VLOOKUP('пр.хода'!C30,'пр.взв.'!B7:F70,2,FALSE)</f>
        <v>RODRIGUEZ BlanCO</v>
      </c>
      <c r="E30" s="335">
        <f>VLOOKUP(C30,'пр.взв.'!B7:F70,3,FALSE)</f>
        <v>1986</v>
      </c>
      <c r="F30" s="318" t="str">
        <f>VLOOKUP(C30,'пр.взв.'!B7:F70,4,FALSE)</f>
        <v>SPA</v>
      </c>
      <c r="G30" s="118"/>
      <c r="H30" s="113"/>
      <c r="I30" s="399"/>
      <c r="J30" s="110"/>
      <c r="K30" s="114"/>
      <c r="L30" s="117"/>
      <c r="M30" s="106"/>
      <c r="N30" s="141"/>
      <c r="O30" s="33"/>
      <c r="P30" s="334"/>
      <c r="Q30" s="342"/>
      <c r="R30" s="343" t="e">
        <f>VLOOKUP(Q30,'пр.взв.'!B2:E90,2,FALSE)</f>
        <v>#N/A</v>
      </c>
      <c r="S30" s="383" t="e">
        <f>VLOOKUP(Q30,'пр.взв.'!B7:E90,4,FALSE)</f>
        <v>#N/A</v>
      </c>
      <c r="T30" s="39"/>
    </row>
    <row r="31" spans="1:20" ht="9" customHeight="1">
      <c r="A31" s="371"/>
      <c r="C31" s="353"/>
      <c r="D31" s="355">
        <f>'пр.взв.'!C28</f>
        <v>0</v>
      </c>
      <c r="E31" s="336"/>
      <c r="F31" s="319">
        <f>'пр.взв.'!E28</f>
        <v>0</v>
      </c>
      <c r="G31" s="368">
        <v>11</v>
      </c>
      <c r="H31" s="115"/>
      <c r="I31" s="114"/>
      <c r="J31" s="107"/>
      <c r="K31" s="114"/>
      <c r="L31" s="117"/>
      <c r="M31" s="106"/>
      <c r="N31" s="141"/>
      <c r="O31" s="33"/>
      <c r="P31" s="333" t="s">
        <v>99</v>
      </c>
      <c r="Q31" s="342">
        <v>7</v>
      </c>
      <c r="R31" s="343" t="str">
        <f>VLOOKUP(Q31,'пр.взв.'!B7:E70,2,FALSE)</f>
        <v>JALOLOV  Abbos</v>
      </c>
      <c r="S31" s="383" t="str">
        <f>VLOOKUP(Q31,'пр.взв.'!B7:E70,4,FALSE)</f>
        <v>UZB</v>
      </c>
      <c r="T31" s="39"/>
    </row>
    <row r="32" spans="1:20" ht="9" customHeight="1" thickBot="1">
      <c r="A32" s="371"/>
      <c r="C32" s="345">
        <v>27</v>
      </c>
      <c r="D32" s="358">
        <f>VLOOKUP('пр.хода'!C32,'пр.взв.'!B7:F70,2,FALSE)</f>
        <v>0</v>
      </c>
      <c r="E32" s="347">
        <f>VLOOKUP(C32,'пр.взв.'!B7:F70,3,FALSE)</f>
        <v>0</v>
      </c>
      <c r="F32" s="320">
        <f>VLOOKUP(C32,'пр.взв.'!B7:F70,4,FALSE)</f>
        <v>0</v>
      </c>
      <c r="G32" s="369"/>
      <c r="H32" s="106"/>
      <c r="I32" s="107"/>
      <c r="J32" s="107"/>
      <c r="K32" s="114"/>
      <c r="L32" s="117"/>
      <c r="M32" s="106"/>
      <c r="N32" s="141"/>
      <c r="O32" s="33"/>
      <c r="P32" s="334"/>
      <c r="Q32" s="342"/>
      <c r="R32" s="343" t="e">
        <f>VLOOKUP(Q32,'пр.взв.'!B2:E92,2,FALSE)</f>
        <v>#N/A</v>
      </c>
      <c r="S32" s="383" t="e">
        <f>VLOOKUP(Q32,'пр.взв.'!B2:E92,4,FALSE)</f>
        <v>#N/A</v>
      </c>
      <c r="T32" s="39"/>
    </row>
    <row r="33" spans="1:20" ht="9" customHeight="1" thickBot="1">
      <c r="A33" s="371"/>
      <c r="C33" s="346"/>
      <c r="D33" s="359">
        <f>'пр.взв.'!C60</f>
        <v>0</v>
      </c>
      <c r="E33" s="348"/>
      <c r="F33" s="321">
        <f>'пр.взв.'!E60</f>
        <v>0</v>
      </c>
      <c r="G33" s="105"/>
      <c r="H33" s="106"/>
      <c r="I33" s="107"/>
      <c r="J33" s="107"/>
      <c r="K33" s="400">
        <v>3</v>
      </c>
      <c r="L33" s="120"/>
      <c r="M33" s="106"/>
      <c r="N33" s="141"/>
      <c r="O33" s="33"/>
      <c r="P33" s="333" t="s">
        <v>99</v>
      </c>
      <c r="Q33" s="342">
        <v>2</v>
      </c>
      <c r="R33" s="343" t="str">
        <f>VLOOKUP(Q33,'пр.взв.'!B7:E70,2,FALSE)</f>
        <v>GLADYSHEV PETR</v>
      </c>
      <c r="S33" s="383" t="str">
        <f>VLOOKUP(Q33,'пр.взв.'!B7:F70,4,FALSE)</f>
        <v>RUS</v>
      </c>
      <c r="T33" s="39"/>
    </row>
    <row r="34" spans="1:21" ht="9" customHeight="1" thickBot="1">
      <c r="A34" s="371"/>
      <c r="C34" s="352">
        <v>7</v>
      </c>
      <c r="D34" s="354" t="str">
        <f>VLOOKUP(C34,'пр.взв.'!B7:F70,2,FALSE)</f>
        <v>JALOLOV  Abbos</v>
      </c>
      <c r="E34" s="335">
        <f>VLOOKUP(C34,'пр.взв.'!B7:F70,3,FALSE)</f>
        <v>1990</v>
      </c>
      <c r="F34" s="318" t="str">
        <f>VLOOKUP(C34,'пр.взв.'!B7:F70,4,FALSE)</f>
        <v>UZB</v>
      </c>
      <c r="G34" s="119"/>
      <c r="H34" s="106"/>
      <c r="I34" s="107"/>
      <c r="J34" s="107"/>
      <c r="K34" s="401"/>
      <c r="L34" s="107"/>
      <c r="M34" s="106"/>
      <c r="N34" s="141"/>
      <c r="O34" s="33"/>
      <c r="P34" s="334"/>
      <c r="Q34" s="342"/>
      <c r="R34" s="343" t="e">
        <f>VLOOKUP(Q34,'пр.взв.'!B1:E94,2,FALSE)</f>
        <v>#N/A</v>
      </c>
      <c r="S34" s="383" t="e">
        <f>VLOOKUP(Q34,'пр.взв.'!B1:E94,4,FALSE)</f>
        <v>#N/A</v>
      </c>
      <c r="T34" s="35"/>
      <c r="U34" s="15"/>
    </row>
    <row r="35" spans="1:21" ht="9" customHeight="1">
      <c r="A35" s="371"/>
      <c r="C35" s="353"/>
      <c r="D35" s="355">
        <f>'пр.взв.'!C20</f>
        <v>0</v>
      </c>
      <c r="E35" s="336"/>
      <c r="F35" s="319">
        <f>'пр.взв.'!E20</f>
        <v>0</v>
      </c>
      <c r="G35" s="396">
        <v>7</v>
      </c>
      <c r="H35" s="106"/>
      <c r="I35" s="107"/>
      <c r="J35" s="107"/>
      <c r="K35" s="114"/>
      <c r="L35" s="107"/>
      <c r="M35" s="106"/>
      <c r="N35" s="141"/>
      <c r="O35" s="33"/>
      <c r="P35" s="333" t="s">
        <v>99</v>
      </c>
      <c r="Q35" s="342">
        <v>14</v>
      </c>
      <c r="R35" s="343" t="str">
        <f>VLOOKUP(Q35,'пр.взв.'!B7:E70,2,FALSE)</f>
        <v>GULIYEV Zulfugar</v>
      </c>
      <c r="S35" s="383" t="str">
        <f>VLOOKUP(Q35,'пр.взв.'!B7:E70,4,FALSE)</f>
        <v>AZE</v>
      </c>
      <c r="T35" s="35"/>
      <c r="U35" s="15"/>
    </row>
    <row r="36" spans="1:21" ht="9" customHeight="1" thickBot="1">
      <c r="A36" s="371"/>
      <c r="C36" s="345">
        <v>23</v>
      </c>
      <c r="D36" s="358">
        <f>VLOOKUP('пр.хода'!C36,'пр.взв.'!B7:F70,2,FALSE)</f>
        <v>0</v>
      </c>
      <c r="E36" s="347">
        <f>VLOOKUP(C36,'пр.взв.'!B7:F70,3,FALSE)</f>
        <v>0</v>
      </c>
      <c r="F36" s="320">
        <f>VLOOKUP(C36,'пр.взв.'!B7:F70,4,FALSE)</f>
        <v>0</v>
      </c>
      <c r="G36" s="397"/>
      <c r="H36" s="110"/>
      <c r="I36" s="114"/>
      <c r="J36" s="107"/>
      <c r="K36" s="114"/>
      <c r="L36" s="107"/>
      <c r="M36" s="106"/>
      <c r="N36" s="141"/>
      <c r="O36" s="33"/>
      <c r="P36" s="334"/>
      <c r="Q36" s="342"/>
      <c r="R36" s="343" t="e">
        <f>VLOOKUP(Q36,'пр.взв.'!B3:E96,2,FALSE)</f>
        <v>#N/A</v>
      </c>
      <c r="S36" s="383" t="e">
        <f>VLOOKUP(Q36,'пр.взв.'!B3:E96,4,FALSE)</f>
        <v>#N/A</v>
      </c>
      <c r="T36" s="35"/>
      <c r="U36" s="15"/>
    </row>
    <row r="37" spans="1:21" ht="9" customHeight="1" thickBot="1">
      <c r="A37" s="371"/>
      <c r="C37" s="346"/>
      <c r="D37" s="359">
        <f>'пр.взв.'!C52</f>
        <v>0</v>
      </c>
      <c r="E37" s="348"/>
      <c r="F37" s="321">
        <f>'пр.взв.'!E52</f>
        <v>0</v>
      </c>
      <c r="G37" s="105"/>
      <c r="H37" s="107"/>
      <c r="I37" s="400">
        <v>15</v>
      </c>
      <c r="J37" s="115"/>
      <c r="K37" s="114"/>
      <c r="L37" s="107"/>
      <c r="M37" s="106"/>
      <c r="N37" s="141"/>
      <c r="O37" s="33"/>
      <c r="P37" s="333" t="s">
        <v>99</v>
      </c>
      <c r="Q37" s="342">
        <v>4</v>
      </c>
      <c r="R37" s="343" t="str">
        <f>VLOOKUP(Q37,'пр.взв.'!B7:E70,2,FALSE)</f>
        <v>PICOT Eole</v>
      </c>
      <c r="S37" s="383" t="str">
        <f>VLOOKUP(Q37,'пр.взв.'!B7:E70,4,FALSE)</f>
        <v>FRA</v>
      </c>
      <c r="T37" s="35"/>
      <c r="U37" s="15"/>
    </row>
    <row r="38" spans="1:21" ht="9" customHeight="1" thickBot="1">
      <c r="A38" s="371"/>
      <c r="C38" s="352">
        <v>15</v>
      </c>
      <c r="D38" s="354" t="str">
        <f>VLOOKUP('пр.хода'!C38,'пр.взв.'!B7:F70,2,FALSE)</f>
        <v>GABDESHEV Aybek</v>
      </c>
      <c r="E38" s="335" t="str">
        <f>VLOOKUP(C38,'пр.взв.'!B7:F70,3,FALSE)</f>
        <v>1986 ms</v>
      </c>
      <c r="F38" s="318" t="str">
        <f>VLOOKUP(C38,'пр.взв.'!B7:F70,4,FALSE)</f>
        <v>KAZ</v>
      </c>
      <c r="G38" s="118"/>
      <c r="H38" s="107"/>
      <c r="I38" s="401"/>
      <c r="J38" s="107"/>
      <c r="K38" s="107"/>
      <c r="L38" s="107"/>
      <c r="M38" s="107"/>
      <c r="N38" s="141"/>
      <c r="O38" s="33"/>
      <c r="P38" s="334"/>
      <c r="Q38" s="342"/>
      <c r="R38" s="343" t="e">
        <f>VLOOKUP(Q38,'пр.взв.'!B5:E98,2,FALSE)</f>
        <v>#N/A</v>
      </c>
      <c r="S38" s="383" t="e">
        <f>VLOOKUP(Q38,'пр.взв.'!B3:E98,4,FALSE)</f>
        <v>#N/A</v>
      </c>
      <c r="T38" s="35"/>
      <c r="U38" s="15"/>
    </row>
    <row r="39" spans="1:20" ht="9" customHeight="1">
      <c r="A39" s="371"/>
      <c r="C39" s="353"/>
      <c r="D39" s="355">
        <f>'пр.взв.'!C36</f>
        <v>0</v>
      </c>
      <c r="E39" s="336"/>
      <c r="F39" s="319">
        <f>'пр.взв.'!E36</f>
        <v>0</v>
      </c>
      <c r="G39" s="368">
        <v>15</v>
      </c>
      <c r="H39" s="115"/>
      <c r="I39" s="114"/>
      <c r="J39" s="107"/>
      <c r="K39" s="106"/>
      <c r="L39" s="107"/>
      <c r="M39" s="107"/>
      <c r="N39" s="141"/>
      <c r="O39" s="33"/>
      <c r="P39" s="333" t="s">
        <v>99</v>
      </c>
      <c r="Q39" s="342">
        <v>8</v>
      </c>
      <c r="R39" s="343" t="str">
        <f>VLOOKUP(Q39,'пр.взв.'!B7:E70,2,FALSE)</f>
        <v>PAPADOPOULOS Losif</v>
      </c>
      <c r="S39" s="383" t="str">
        <f>VLOOKUP(Q39,'пр.взв.'!B7:E70,4,FALSE)</f>
        <v>GRE</v>
      </c>
      <c r="T39" s="39"/>
    </row>
    <row r="40" spans="1:20" ht="9" customHeight="1" thickBot="1">
      <c r="A40" s="371"/>
      <c r="C40" s="345">
        <v>31</v>
      </c>
      <c r="D40" s="358">
        <f>VLOOKUP('пр.хода'!C40,'пр.взв.'!B7:F70,2,FALSE)</f>
        <v>0</v>
      </c>
      <c r="E40" s="347">
        <f>VLOOKUP(C40,'пр.взв.'!B7:F70,3,FALSE)</f>
        <v>0</v>
      </c>
      <c r="F40" s="320">
        <f>VLOOKUP(C40,'пр.взв.'!B7:F70,4,FALSE)</f>
        <v>0</v>
      </c>
      <c r="G40" s="369"/>
      <c r="H40" s="106"/>
      <c r="I40" s="106"/>
      <c r="J40" s="107"/>
      <c r="K40" s="106"/>
      <c r="L40" s="107"/>
      <c r="M40" s="107"/>
      <c r="N40" s="141"/>
      <c r="O40" s="33"/>
      <c r="P40" s="334"/>
      <c r="Q40" s="342"/>
      <c r="R40" s="343" t="e">
        <f>VLOOKUP(Q40,'пр.взв.'!B3:E100,2,FALSE)</f>
        <v>#N/A</v>
      </c>
      <c r="S40" s="383" t="e">
        <f>VLOOKUP(Q40,'пр.взв.'!B3:E100,4,FALSE)</f>
        <v>#N/A</v>
      </c>
      <c r="T40" s="39"/>
    </row>
    <row r="41" spans="1:20" ht="9" customHeight="1" thickBot="1">
      <c r="A41" s="372"/>
      <c r="C41" s="346"/>
      <c r="D41" s="359">
        <f>'пр.взв.'!C68</f>
        <v>0</v>
      </c>
      <c r="E41" s="348"/>
      <c r="F41" s="321">
        <f>'пр.взв.'!E68</f>
        <v>0</v>
      </c>
      <c r="G41" s="142"/>
      <c r="H41" s="106"/>
      <c r="I41" s="106"/>
      <c r="J41" s="107"/>
      <c r="K41" s="106"/>
      <c r="L41" s="107"/>
      <c r="M41" s="107"/>
      <c r="N41" s="141"/>
      <c r="O41" s="33"/>
      <c r="P41" s="333" t="s">
        <v>100</v>
      </c>
      <c r="Q41" s="342">
        <v>17</v>
      </c>
      <c r="R41" s="343" t="str">
        <f>VLOOKUP(Q41,'пр.взв.'!B7:E70,2,FALSE)</f>
        <v>KOSAKYAN  Garik</v>
      </c>
      <c r="S41" s="383" t="str">
        <f>VLOOKUP(Q41,'пр.взв.'!B7:E70,4,FALSE)</f>
        <v>RUS</v>
      </c>
      <c r="T41" s="39"/>
    </row>
    <row r="42" spans="3:20" ht="9" customHeight="1">
      <c r="C42" s="360"/>
      <c r="D42" s="128"/>
      <c r="E42" s="77"/>
      <c r="F42" s="77"/>
      <c r="G42" s="105"/>
      <c r="H42" s="106"/>
      <c r="I42" s="106"/>
      <c r="J42" s="106"/>
      <c r="K42" s="106"/>
      <c r="L42" s="107"/>
      <c r="M42" s="107"/>
      <c r="N42" s="338">
        <v>3</v>
      </c>
      <c r="O42" s="98"/>
      <c r="P42" s="334"/>
      <c r="Q42" s="342"/>
      <c r="R42" s="343" t="e">
        <f>VLOOKUP(Q42,'пр.взв.'!B3:E102,2,FALSE)</f>
        <v>#N/A</v>
      </c>
      <c r="S42" s="383" t="e">
        <f>VLOOKUP(Q42,'пр.взв.'!B3:E102,4,FALSE)</f>
        <v>#N/A</v>
      </c>
      <c r="T42" s="39"/>
    </row>
    <row r="43" spans="3:20" ht="9" customHeight="1" thickBot="1">
      <c r="C43" s="361"/>
      <c r="D43" s="128"/>
      <c r="E43" s="77"/>
      <c r="F43" s="77"/>
      <c r="G43" s="105"/>
      <c r="H43" s="106"/>
      <c r="I43" s="106"/>
      <c r="J43" s="106"/>
      <c r="K43" s="106"/>
      <c r="L43" s="107"/>
      <c r="M43" s="107"/>
      <c r="N43" s="365"/>
      <c r="O43" s="99"/>
      <c r="P43" s="333" t="s">
        <v>100</v>
      </c>
      <c r="Q43" s="342">
        <v>19</v>
      </c>
      <c r="R43" s="343" t="str">
        <f>VLOOKUP(Q43,'пр.взв.'!B7:E70,2,FALSE)</f>
        <v>BABIYCHYK DMITRIY</v>
      </c>
      <c r="S43" s="383" t="str">
        <f>VLOOKUP(Q43,'пр.взв.'!B7:E70,4,FALSE)</f>
        <v>UKR</v>
      </c>
      <c r="T43" s="39"/>
    </row>
    <row r="44" spans="1:20" ht="9" customHeight="1" thickBot="1">
      <c r="A44" s="370" t="s">
        <v>53</v>
      </c>
      <c r="C44" s="352">
        <v>2</v>
      </c>
      <c r="D44" s="354" t="str">
        <f>VLOOKUP(C44,'пр.взв.'!B7:F70,2,FALSE)</f>
        <v>GLADYSHEV PETR</v>
      </c>
      <c r="E44" s="335" t="str">
        <f>VLOOKUP(C44,'пр.взв.'!B7:F70,3,FALSE)</f>
        <v>1989 ms</v>
      </c>
      <c r="F44" s="318" t="str">
        <f>VLOOKUP(C44,'пр.взв.'!B7:F70,4,FALSE)</f>
        <v>RUS</v>
      </c>
      <c r="G44" s="72"/>
      <c r="H44" s="72"/>
      <c r="I44" s="72"/>
      <c r="J44" s="72"/>
      <c r="K44" s="78"/>
      <c r="L44" s="73"/>
      <c r="M44" s="73"/>
      <c r="N44" s="90"/>
      <c r="O44" s="33"/>
      <c r="P44" s="334"/>
      <c r="Q44" s="342"/>
      <c r="R44" s="343" t="e">
        <f>VLOOKUP(Q44,'пр.взв.'!B1:E104,2,FALSE)</f>
        <v>#N/A</v>
      </c>
      <c r="S44" s="383" t="e">
        <f>VLOOKUP(Q44,'пр.взв.'!B1:E104,4,FALSE)</f>
        <v>#N/A</v>
      </c>
      <c r="T44" s="39"/>
    </row>
    <row r="45" spans="1:20" ht="9" customHeight="1">
      <c r="A45" s="371"/>
      <c r="C45" s="353"/>
      <c r="D45" s="355">
        <f>'пр.взв.'!C10</f>
        <v>0</v>
      </c>
      <c r="E45" s="336"/>
      <c r="F45" s="319">
        <f>'пр.взв.'!E10</f>
        <v>0</v>
      </c>
      <c r="G45" s="396">
        <v>2</v>
      </c>
      <c r="H45" s="106"/>
      <c r="I45" s="107"/>
      <c r="J45" s="107"/>
      <c r="K45" s="136"/>
      <c r="L45" s="107"/>
      <c r="M45" s="107"/>
      <c r="N45" s="90"/>
      <c r="O45" s="33"/>
      <c r="P45" s="333" t="s">
        <v>100</v>
      </c>
      <c r="Q45" s="342">
        <v>18</v>
      </c>
      <c r="R45" s="343" t="str">
        <f>VLOOKUP(Q45,'пр.взв.'!B7:E70,2,FALSE)</f>
        <v>LEU Ivrie</v>
      </c>
      <c r="S45" s="383" t="str">
        <f>VLOOKUP(Q45,'пр.взв.'!B7:E70,4,FALSE)</f>
        <v>MDA</v>
      </c>
      <c r="T45" s="39"/>
    </row>
    <row r="46" spans="1:20" ht="9" customHeight="1" thickBot="1">
      <c r="A46" s="371"/>
      <c r="C46" s="345">
        <v>18</v>
      </c>
      <c r="D46" s="376" t="str">
        <f>VLOOKUP(C46,'пр.взв.'!B7:F70,2,FALSE)</f>
        <v>LEU Ivrie</v>
      </c>
      <c r="E46" s="356">
        <f>VLOOKUP(C46,'пр.взв.'!B7:F70,3,FALSE)</f>
        <v>1988</v>
      </c>
      <c r="F46" s="378" t="str">
        <f>VLOOKUP(C46,'пр.взв.'!B7:F70,4,FALSE)</f>
        <v>MDA</v>
      </c>
      <c r="G46" s="397"/>
      <c r="H46" s="110"/>
      <c r="I46" s="111"/>
      <c r="J46" s="106"/>
      <c r="K46" s="107"/>
      <c r="L46" s="107"/>
      <c r="M46" s="137"/>
      <c r="N46" s="90"/>
      <c r="O46" s="33"/>
      <c r="P46" s="334"/>
      <c r="Q46" s="342"/>
      <c r="R46" s="343" t="e">
        <f>VLOOKUP(Q46,'пр.взв.'!B3:E106,2,FALSE)</f>
        <v>#N/A</v>
      </c>
      <c r="S46" s="383" t="e">
        <f>VLOOKUP(Q46,'пр.взв.'!B4:E106,4,FALSE)</f>
        <v>#N/A</v>
      </c>
      <c r="T46" s="39"/>
    </row>
    <row r="47" spans="1:20" ht="9" customHeight="1" thickBot="1">
      <c r="A47" s="371"/>
      <c r="C47" s="346"/>
      <c r="D47" s="377">
        <f>'пр.взв.'!C42</f>
        <v>0</v>
      </c>
      <c r="E47" s="357"/>
      <c r="F47" s="379">
        <f>'пр.взв.'!E42</f>
        <v>0</v>
      </c>
      <c r="G47" s="105"/>
      <c r="H47" s="113"/>
      <c r="I47" s="398">
        <v>10</v>
      </c>
      <c r="J47" s="107"/>
      <c r="K47" s="107"/>
      <c r="L47" s="107"/>
      <c r="M47" s="136"/>
      <c r="N47" s="90"/>
      <c r="O47" s="33"/>
      <c r="P47" s="333" t="s">
        <v>100</v>
      </c>
      <c r="Q47" s="342">
        <v>20</v>
      </c>
      <c r="R47" s="343" t="str">
        <f>VLOOKUP(Q47,'пр.взв.'!B7:E70,2,FALSE)</f>
        <v>DALAI Enkhbolo</v>
      </c>
      <c r="S47" s="383" t="str">
        <f>VLOOKUP(Q47,'пр.взв.'!B7:E70,4,FALSE)</f>
        <v>MNG</v>
      </c>
      <c r="T47" s="39"/>
    </row>
    <row r="48" spans="1:20" ht="9" customHeight="1" thickBot="1">
      <c r="A48" s="371"/>
      <c r="C48" s="352">
        <v>10</v>
      </c>
      <c r="D48" s="354" t="str">
        <f>VLOOKUP(C48,'пр.взв.'!B7:F70,2,FALSE)</f>
        <v>ALKEY ASYLBEK</v>
      </c>
      <c r="E48" s="335" t="str">
        <f>VLOOKUP(C48,'пр.взв.'!B7:F70,3,FALSE)</f>
        <v>1983 msik</v>
      </c>
      <c r="F48" s="318" t="str">
        <f>VLOOKUP(C48,'пр.взв.'!B7:F70,4,FALSE)</f>
        <v>KAZ</v>
      </c>
      <c r="G48" s="105"/>
      <c r="H48" s="113"/>
      <c r="I48" s="399"/>
      <c r="J48" s="110"/>
      <c r="K48" s="114"/>
      <c r="L48" s="106"/>
      <c r="M48" s="106"/>
      <c r="N48" s="90"/>
      <c r="O48" s="33"/>
      <c r="P48" s="334"/>
      <c r="Q48" s="342"/>
      <c r="R48" s="343" t="e">
        <f>VLOOKUP(Q48,'пр.взв.'!B5:E108,2,FALSE)</f>
        <v>#N/A</v>
      </c>
      <c r="S48" s="383" t="e">
        <f>VLOOKUP(Q48,'пр.взв.'!B4:E108,4,FALSE)</f>
        <v>#N/A</v>
      </c>
      <c r="T48" s="39"/>
    </row>
    <row r="49" spans="1:20" ht="9" customHeight="1">
      <c r="A49" s="371"/>
      <c r="C49" s="353"/>
      <c r="D49" s="355">
        <f>'пр.взв.'!C26</f>
        <v>0</v>
      </c>
      <c r="E49" s="336"/>
      <c r="F49" s="319">
        <f>'пр.взв.'!E26</f>
        <v>0</v>
      </c>
      <c r="G49" s="368">
        <v>10</v>
      </c>
      <c r="H49" s="115"/>
      <c r="I49" s="114"/>
      <c r="J49" s="107"/>
      <c r="K49" s="114"/>
      <c r="L49" s="106"/>
      <c r="M49" s="106"/>
      <c r="N49" s="90"/>
      <c r="O49" s="33"/>
      <c r="P49" s="362"/>
      <c r="Q49" s="387"/>
      <c r="R49" s="388" t="e">
        <f>VLOOKUP(Q49,'пр.взв.'!B7:E70,2,FALSE)</f>
        <v>#N/A</v>
      </c>
      <c r="S49" s="389" t="e">
        <f>VLOOKUP(Q49,'пр.взв.'!B7:E70,4,FALSE)</f>
        <v>#N/A</v>
      </c>
      <c r="T49" s="39"/>
    </row>
    <row r="50" spans="1:20" ht="9" customHeight="1" thickBot="1">
      <c r="A50" s="371"/>
      <c r="C50" s="345">
        <v>26</v>
      </c>
      <c r="D50" s="358">
        <f>VLOOKUP(C50,'пр.взв.'!B7:F70,2,FALSE)</f>
        <v>0</v>
      </c>
      <c r="E50" s="347">
        <f>VLOOKUP(C50,'пр.взв.'!B7:F70,3,FALSE)</f>
        <v>0</v>
      </c>
      <c r="F50" s="320">
        <f>VLOOKUP(C50,'пр.взв.'!B7:F70,4,FALSE)</f>
        <v>0</v>
      </c>
      <c r="G50" s="369"/>
      <c r="H50" s="106"/>
      <c r="I50" s="107"/>
      <c r="J50" s="107"/>
      <c r="K50" s="114"/>
      <c r="L50" s="106"/>
      <c r="M50" s="106"/>
      <c r="N50" s="90"/>
      <c r="O50" s="33"/>
      <c r="P50" s="362"/>
      <c r="Q50" s="387"/>
      <c r="R50" s="388" t="e">
        <f>VLOOKUP(Q50,'пр.взв.'!B7:E110,2,FALSE)</f>
        <v>#N/A</v>
      </c>
      <c r="S50" s="389" t="e">
        <f>VLOOKUP(Q50,'пр.взв.'!B4:E110,4,FALSE)</f>
        <v>#N/A</v>
      </c>
      <c r="T50" s="39"/>
    </row>
    <row r="51" spans="1:20" ht="9" customHeight="1" thickBot="1">
      <c r="A51" s="371"/>
      <c r="C51" s="346"/>
      <c r="D51" s="359">
        <f>'пр.взв.'!C58</f>
        <v>0</v>
      </c>
      <c r="E51" s="348"/>
      <c r="F51" s="321">
        <f>'пр.взв.'!E58</f>
        <v>0</v>
      </c>
      <c r="G51" s="105"/>
      <c r="H51" s="106"/>
      <c r="I51" s="107"/>
      <c r="J51" s="107"/>
      <c r="K51" s="398">
        <v>10</v>
      </c>
      <c r="L51" s="106"/>
      <c r="M51" s="106"/>
      <c r="N51" s="90"/>
      <c r="O51" s="33"/>
      <c r="P51" s="362"/>
      <c r="Q51" s="387"/>
      <c r="R51" s="388" t="e">
        <f>VLOOKUP(Q51,'пр.взв.'!B7:E70,2,FALSE)</f>
        <v>#N/A</v>
      </c>
      <c r="S51" s="389" t="e">
        <f>VLOOKUP(Q51,'пр.взв.'!B7:E70,4,FALSE)</f>
        <v>#N/A</v>
      </c>
      <c r="T51" s="39"/>
    </row>
    <row r="52" spans="1:20" ht="9" customHeight="1" thickBot="1">
      <c r="A52" s="371"/>
      <c r="C52" s="352">
        <v>6</v>
      </c>
      <c r="D52" s="354" t="str">
        <f>VLOOKUP(C52,'пр.взв.'!B7:F70,2,FALSE)</f>
        <v>KOKSHA Aliaksandr</v>
      </c>
      <c r="E52" s="335" t="str">
        <f>VLOOKUP(C52,'пр.взв.'!B7:F70,3,FALSE)</f>
        <v>1990 ms</v>
      </c>
      <c r="F52" s="318" t="str">
        <f>VLOOKUP(C52,'пр.взв.'!B7:F70,4,FALSE)</f>
        <v>BLR</v>
      </c>
      <c r="G52" s="105"/>
      <c r="H52" s="106"/>
      <c r="I52" s="107"/>
      <c r="J52" s="107"/>
      <c r="K52" s="399"/>
      <c r="L52" s="116"/>
      <c r="M52" s="106"/>
      <c r="N52" s="90"/>
      <c r="O52" s="33"/>
      <c r="P52" s="362"/>
      <c r="Q52" s="387"/>
      <c r="R52" s="388" t="e">
        <f>VLOOKUP(Q52,'пр.взв.'!B4:E112,2,FALSE)</f>
        <v>#N/A</v>
      </c>
      <c r="S52" s="389" t="e">
        <f>VLOOKUP(Q52,'пр.взв.'!B4:E112,4,FALSE)</f>
        <v>#N/A</v>
      </c>
      <c r="T52" s="39"/>
    </row>
    <row r="53" spans="1:20" ht="9" customHeight="1">
      <c r="A53" s="371"/>
      <c r="C53" s="353"/>
      <c r="D53" s="355">
        <f>'пр.взв.'!C18</f>
        <v>0</v>
      </c>
      <c r="E53" s="336"/>
      <c r="F53" s="319">
        <f>'пр.взв.'!E18</f>
        <v>0</v>
      </c>
      <c r="G53" s="396">
        <v>6</v>
      </c>
      <c r="H53" s="106"/>
      <c r="I53" s="107"/>
      <c r="J53" s="107"/>
      <c r="K53" s="114"/>
      <c r="L53" s="117"/>
      <c r="M53" s="106"/>
      <c r="N53" s="90"/>
      <c r="O53" s="33"/>
      <c r="P53" s="362"/>
      <c r="Q53" s="387"/>
      <c r="R53" s="388" t="e">
        <f>VLOOKUP(Q53,'пр.взв.'!B7:E70,2,FALSE)</f>
        <v>#N/A</v>
      </c>
      <c r="S53" s="389" t="e">
        <f>VLOOKUP(Q53,'пр.взв.'!B7:E70,4,FALSE)</f>
        <v>#N/A</v>
      </c>
      <c r="T53" s="39"/>
    </row>
    <row r="54" spans="1:20" ht="9" customHeight="1" thickBot="1">
      <c r="A54" s="371"/>
      <c r="C54" s="345">
        <v>22</v>
      </c>
      <c r="D54" s="358">
        <f>VLOOKUP(C54,'пр.взв.'!B7:F70,2,FALSE)</f>
        <v>0</v>
      </c>
      <c r="E54" s="347">
        <f>VLOOKUP(C54,'пр.взв.'!B7:F70,3,FALSE)</f>
        <v>0</v>
      </c>
      <c r="F54" s="320">
        <f>VLOOKUP(C54,'пр.взв.'!B7:F70,4,FALSE)</f>
        <v>0</v>
      </c>
      <c r="G54" s="397"/>
      <c r="H54" s="110"/>
      <c r="I54" s="114"/>
      <c r="J54" s="107"/>
      <c r="K54" s="114"/>
      <c r="L54" s="117"/>
      <c r="M54" s="106"/>
      <c r="N54" s="90"/>
      <c r="O54" s="33"/>
      <c r="P54" s="362"/>
      <c r="Q54" s="387"/>
      <c r="R54" s="388" t="e">
        <f>VLOOKUP(Q54,'пр.взв.'!B5:E114,2,FALSE)</f>
        <v>#N/A</v>
      </c>
      <c r="S54" s="389" t="e">
        <f>VLOOKUP(Q54,'пр.взв.'!B5:E114,4,FALSE)</f>
        <v>#N/A</v>
      </c>
      <c r="T54" s="39"/>
    </row>
    <row r="55" spans="1:20" ht="9" customHeight="1" thickBot="1">
      <c r="A55" s="371"/>
      <c r="C55" s="346"/>
      <c r="D55" s="359">
        <f>'пр.взв.'!C50</f>
        <v>0</v>
      </c>
      <c r="E55" s="348"/>
      <c r="F55" s="321">
        <f>'пр.взв.'!E50</f>
        <v>0</v>
      </c>
      <c r="G55" s="105"/>
      <c r="H55" s="107"/>
      <c r="I55" s="400">
        <v>6</v>
      </c>
      <c r="J55" s="115"/>
      <c r="K55" s="114"/>
      <c r="L55" s="117"/>
      <c r="M55" s="106"/>
      <c r="N55" s="90"/>
      <c r="O55" s="33"/>
      <c r="P55" s="362"/>
      <c r="Q55" s="387"/>
      <c r="R55" s="388" t="e">
        <f>VLOOKUP(Q55,'пр.взв.'!B7:E70,2,FALSE)</f>
        <v>#N/A</v>
      </c>
      <c r="S55" s="389" t="e">
        <f>VLOOKUP(Q55,'пр.взв.'!B7:E70,4,FALSE)</f>
        <v>#N/A</v>
      </c>
      <c r="T55" s="39"/>
    </row>
    <row r="56" spans="1:20" ht="9" customHeight="1" thickBot="1">
      <c r="A56" s="371"/>
      <c r="C56" s="352">
        <v>14</v>
      </c>
      <c r="D56" s="354" t="str">
        <f>VLOOKUP(C56,'пр.взв.'!B7:F70,2,FALSE)</f>
        <v>GULIYEV Zulfugar</v>
      </c>
      <c r="E56" s="335">
        <f>VLOOKUP(C56,'пр.взв.'!B7:F70,3,FALSE)</f>
        <v>1991</v>
      </c>
      <c r="F56" s="318" t="str">
        <f>VLOOKUP(C56,'пр.взв.'!B7:F70,4,FALSE)</f>
        <v>AZE</v>
      </c>
      <c r="G56" s="118"/>
      <c r="H56" s="107"/>
      <c r="I56" s="401"/>
      <c r="J56" s="107"/>
      <c r="K56" s="107"/>
      <c r="L56" s="117"/>
      <c r="M56" s="106"/>
      <c r="N56" s="90"/>
      <c r="O56" s="33"/>
      <c r="P56" s="362"/>
      <c r="Q56" s="387"/>
      <c r="R56" s="388" t="e">
        <f>VLOOKUP(Q56,'пр.взв.'!B3:E116,2,FALSE)</f>
        <v>#N/A</v>
      </c>
      <c r="S56" s="389" t="e">
        <f>VLOOKUP(Q56,'пр.взв.'!B5:E116,4,FALSE)</f>
        <v>#N/A</v>
      </c>
      <c r="T56" s="39"/>
    </row>
    <row r="57" spans="1:20" ht="9" customHeight="1">
      <c r="A57" s="371"/>
      <c r="C57" s="353"/>
      <c r="D57" s="355">
        <f>'пр.взв.'!C34</f>
        <v>0</v>
      </c>
      <c r="E57" s="336"/>
      <c r="F57" s="319">
        <f>'пр.взв.'!E34</f>
        <v>0</v>
      </c>
      <c r="G57" s="368">
        <v>14</v>
      </c>
      <c r="H57" s="115"/>
      <c r="I57" s="114"/>
      <c r="J57" s="107"/>
      <c r="K57" s="107"/>
      <c r="L57" s="117"/>
      <c r="M57" s="106"/>
      <c r="N57" s="90"/>
      <c r="O57" s="33"/>
      <c r="P57" s="362"/>
      <c r="Q57" s="387"/>
      <c r="R57" s="388" t="e">
        <f>VLOOKUP(Q57,'пр.взв.'!B7:E70,2,FALSE)</f>
        <v>#N/A</v>
      </c>
      <c r="S57" s="389" t="e">
        <f>VLOOKUP(Q57,'пр.взв.'!B7:E70,4,FALSE)</f>
        <v>#N/A</v>
      </c>
      <c r="T57" s="39"/>
    </row>
    <row r="58" spans="1:20" ht="9" customHeight="1" thickBot="1">
      <c r="A58" s="371"/>
      <c r="C58" s="345">
        <v>30</v>
      </c>
      <c r="D58" s="358">
        <f>VLOOKUP(C58,'пр.взв.'!B7:F70,2,FALSE)</f>
        <v>0</v>
      </c>
      <c r="E58" s="347">
        <f>VLOOKUP(C58,'пр.взв.'!B7:F70,3,FALSE)</f>
        <v>0</v>
      </c>
      <c r="F58" s="320">
        <f>VLOOKUP(C58,'пр.взв.'!B7:F70,4,FALSE)</f>
        <v>0</v>
      </c>
      <c r="G58" s="369"/>
      <c r="H58" s="106"/>
      <c r="I58" s="107"/>
      <c r="J58" s="107"/>
      <c r="K58" s="107"/>
      <c r="L58" s="117"/>
      <c r="M58" s="106"/>
      <c r="N58" s="90"/>
      <c r="O58" s="33"/>
      <c r="P58" s="362"/>
      <c r="Q58" s="387"/>
      <c r="R58" s="388" t="e">
        <f>VLOOKUP(Q58,'пр.взв.'!B5:E118,2,FALSE)</f>
        <v>#N/A</v>
      </c>
      <c r="S58" s="389" t="e">
        <f>VLOOKUP(Q58,'пр.взв.'!B5:E118,4,FALSE)</f>
        <v>#N/A</v>
      </c>
      <c r="T58" s="39"/>
    </row>
    <row r="59" spans="1:20" ht="9" customHeight="1" thickBot="1">
      <c r="A59" s="371"/>
      <c r="C59" s="346"/>
      <c r="D59" s="359">
        <f>'пр.взв.'!C66</f>
        <v>0</v>
      </c>
      <c r="E59" s="348"/>
      <c r="F59" s="321">
        <f>'пр.взв.'!E66</f>
        <v>0</v>
      </c>
      <c r="G59" s="105"/>
      <c r="H59" s="106"/>
      <c r="I59" s="107"/>
      <c r="J59" s="107"/>
      <c r="K59" s="107"/>
      <c r="L59" s="107"/>
      <c r="M59" s="400">
        <v>16</v>
      </c>
      <c r="N59" s="91"/>
      <c r="O59" s="33"/>
      <c r="P59" s="362"/>
      <c r="Q59" s="387"/>
      <c r="R59" s="388" t="e">
        <f>VLOOKUP(Q59,'пр.взв.'!B7:E70,2,FALSE)</f>
        <v>#N/A</v>
      </c>
      <c r="S59" s="389" t="e">
        <f>VLOOKUP(Q59,'пр.взв.'!B7:E70,4,FALSE)</f>
        <v>#N/A</v>
      </c>
      <c r="T59" s="39"/>
    </row>
    <row r="60" spans="1:20" ht="9" customHeight="1" thickBot="1">
      <c r="A60" s="370" t="s">
        <v>54</v>
      </c>
      <c r="C60" s="352">
        <v>4</v>
      </c>
      <c r="D60" s="354" t="str">
        <f>VLOOKUP(C60,'пр.взв.'!B7:F70,2,FALSE)</f>
        <v>PICOT Eole</v>
      </c>
      <c r="E60" s="335" t="str">
        <f>VLOOKUP(C60,'пр.взв.'!B7:F70,3,FALSE)</f>
        <v> </v>
      </c>
      <c r="F60" s="318" t="str">
        <f>VLOOKUP(C60,'пр.взв.'!B7:F70,4,FALSE)</f>
        <v>FRA</v>
      </c>
      <c r="G60" s="119"/>
      <c r="H60" s="106"/>
      <c r="I60" s="107"/>
      <c r="J60" s="107"/>
      <c r="K60" s="107"/>
      <c r="L60" s="107"/>
      <c r="M60" s="401"/>
      <c r="N60" s="33"/>
      <c r="O60" s="33"/>
      <c r="P60" s="362"/>
      <c r="Q60" s="387"/>
      <c r="R60" s="388" t="e">
        <f>VLOOKUP(Q60,'пр.взв.'!B5:E120,2,FALSE)</f>
        <v>#N/A</v>
      </c>
      <c r="S60" s="389" t="e">
        <f>VLOOKUP(Q60,'пр.взв.'!B5:E120,4,FALSE)</f>
        <v>#N/A</v>
      </c>
      <c r="T60" s="39"/>
    </row>
    <row r="61" spans="1:20" ht="9" customHeight="1">
      <c r="A61" s="371"/>
      <c r="C61" s="353"/>
      <c r="D61" s="355">
        <f>'пр.взв.'!C14</f>
        <v>0</v>
      </c>
      <c r="E61" s="336"/>
      <c r="F61" s="319">
        <f>'пр.взв.'!E14</f>
        <v>0</v>
      </c>
      <c r="G61" s="396">
        <v>4</v>
      </c>
      <c r="H61" s="106"/>
      <c r="I61" s="107"/>
      <c r="J61" s="107"/>
      <c r="K61" s="107"/>
      <c r="L61" s="117"/>
      <c r="M61" s="106"/>
      <c r="N61" s="33"/>
      <c r="O61" s="33"/>
      <c r="P61" s="362"/>
      <c r="Q61" s="387"/>
      <c r="R61" s="388" t="e">
        <f>VLOOKUP(Q61,'пр.взв.'!B7:E70,2,FALSE)</f>
        <v>#N/A</v>
      </c>
      <c r="S61" s="389" t="e">
        <f>VLOOKUP(Q61,'пр.взв.'!B7:E70,4,FALSE)</f>
        <v>#N/A</v>
      </c>
      <c r="T61" s="39"/>
    </row>
    <row r="62" spans="1:20" ht="9" customHeight="1" thickBot="1">
      <c r="A62" s="371"/>
      <c r="C62" s="345">
        <v>20</v>
      </c>
      <c r="D62" s="376" t="str">
        <f>VLOOKUP(C62,'пр.взв.'!B7:F70,2,FALSE)</f>
        <v>DALAI Enkhbolo</v>
      </c>
      <c r="E62" s="356">
        <f>VLOOKUP(C62,'пр.взв.'!B7:F70,3,FALSE)</f>
        <v>1985</v>
      </c>
      <c r="F62" s="378" t="str">
        <f>VLOOKUP(C62,'пр.взв.'!B7:F70,4,FALSE)</f>
        <v>MNG</v>
      </c>
      <c r="G62" s="397"/>
      <c r="H62" s="110"/>
      <c r="I62" s="111"/>
      <c r="J62" s="107"/>
      <c r="K62" s="107"/>
      <c r="L62" s="117"/>
      <c r="M62" s="106"/>
      <c r="N62" s="33"/>
      <c r="O62" s="33"/>
      <c r="P62" s="362"/>
      <c r="Q62" s="387"/>
      <c r="R62" s="388" t="e">
        <f>VLOOKUP(Q62,'пр.взв.'!B5:E122,2,FALSE)</f>
        <v>#N/A</v>
      </c>
      <c r="S62" s="389" t="e">
        <f>VLOOKUP(Q62,'пр.взв.'!B5:E122,4,FALSE)</f>
        <v>#N/A</v>
      </c>
      <c r="T62" s="39"/>
    </row>
    <row r="63" spans="1:20" ht="9" customHeight="1" thickBot="1">
      <c r="A63" s="371"/>
      <c r="C63" s="346"/>
      <c r="D63" s="377">
        <f>'пр.взв.'!C46</f>
        <v>0</v>
      </c>
      <c r="E63" s="357"/>
      <c r="F63" s="379">
        <f>'пр.взв.'!E46</f>
        <v>0</v>
      </c>
      <c r="G63" s="105"/>
      <c r="H63" s="113"/>
      <c r="I63" s="398">
        <v>12</v>
      </c>
      <c r="J63" s="107"/>
      <c r="K63" s="107"/>
      <c r="L63" s="117"/>
      <c r="M63" s="106"/>
      <c r="N63" s="33"/>
      <c r="O63" s="33"/>
      <c r="P63" s="362"/>
      <c r="Q63" s="387"/>
      <c r="R63" s="388" t="e">
        <f>VLOOKUP(Q63,'пр.взв.'!B7:E70,2,FALSE)</f>
        <v>#N/A</v>
      </c>
      <c r="S63" s="389" t="e">
        <f>VLOOKUP(Q63,'пр.взв.'!B7:E70,4,FALSE)</f>
        <v>#N/A</v>
      </c>
      <c r="T63" s="39"/>
    </row>
    <row r="64" spans="1:20" ht="9" customHeight="1" thickBot="1">
      <c r="A64" s="371"/>
      <c r="C64" s="352">
        <v>12</v>
      </c>
      <c r="D64" s="354" t="str">
        <f>VLOOKUP(C64,'пр.взв.'!B7:F70,2,FALSE)</f>
        <v>MASHKO Ihar</v>
      </c>
      <c r="E64" s="335" t="str">
        <f>VLOOKUP(C64,'пр.взв.'!B7:F70,3,FALSE)</f>
        <v>1987 ms</v>
      </c>
      <c r="F64" s="318" t="str">
        <f>VLOOKUP(C64,'пр.взв.'!B7:F70,4,FALSE)</f>
        <v>BLR</v>
      </c>
      <c r="G64" s="118"/>
      <c r="H64" s="113"/>
      <c r="I64" s="399"/>
      <c r="J64" s="110"/>
      <c r="K64" s="114"/>
      <c r="L64" s="117"/>
      <c r="M64" s="106"/>
      <c r="N64" s="87"/>
      <c r="O64" s="87"/>
      <c r="P64" s="362"/>
      <c r="Q64" s="387"/>
      <c r="R64" s="388" t="e">
        <f>VLOOKUP(Q64,'пр.взв.'!B1:E124,2,FALSE)</f>
        <v>#N/A</v>
      </c>
      <c r="S64" s="389" t="e">
        <f>VLOOKUP(Q64,'пр.взв.'!B6:E124,4,FALSE)</f>
        <v>#N/A</v>
      </c>
      <c r="T64" s="39"/>
    </row>
    <row r="65" spans="1:20" ht="9" customHeight="1">
      <c r="A65" s="371"/>
      <c r="C65" s="353"/>
      <c r="D65" s="355">
        <f>'пр.взв.'!C30</f>
        <v>0</v>
      </c>
      <c r="E65" s="336"/>
      <c r="F65" s="319">
        <f>'пр.взв.'!E30</f>
        <v>0</v>
      </c>
      <c r="G65" s="368">
        <v>12</v>
      </c>
      <c r="H65" s="115"/>
      <c r="I65" s="114"/>
      <c r="J65" s="107"/>
      <c r="K65" s="114"/>
      <c r="L65" s="117"/>
      <c r="M65" s="106"/>
      <c r="N65" s="87"/>
      <c r="O65" s="87"/>
      <c r="P65" s="362"/>
      <c r="Q65" s="387"/>
      <c r="R65" s="388" t="e">
        <f>VLOOKUP(Q65,'пр.взв.'!B7:E70,2,FALSE)</f>
        <v>#N/A</v>
      </c>
      <c r="S65" s="389" t="e">
        <f>VLOOKUP(Q65,'пр.взв.'!B7:E70,4,FALSE)</f>
        <v>#N/A</v>
      </c>
      <c r="T65" s="39"/>
    </row>
    <row r="66" spans="1:20" ht="9" customHeight="1" thickBot="1">
      <c r="A66" s="371"/>
      <c r="C66" s="345">
        <v>28</v>
      </c>
      <c r="D66" s="358">
        <f>VLOOKUP(C66,'пр.взв.'!B7:F70,2,FALSE)</f>
        <v>0</v>
      </c>
      <c r="E66" s="347">
        <f>VLOOKUP(C66,'пр.взв.'!B7:F70,3,FALSE)</f>
        <v>0</v>
      </c>
      <c r="F66" s="320">
        <f>VLOOKUP(C66,'пр.взв.'!B7:F70,4,FALSE)</f>
        <v>0</v>
      </c>
      <c r="G66" s="369"/>
      <c r="H66" s="106"/>
      <c r="I66" s="107"/>
      <c r="J66" s="107"/>
      <c r="K66" s="114"/>
      <c r="L66" s="117"/>
      <c r="M66" s="106"/>
      <c r="N66" s="87"/>
      <c r="O66" s="87"/>
      <c r="P66" s="362"/>
      <c r="Q66" s="387"/>
      <c r="R66" s="388" t="e">
        <f>VLOOKUP(Q66,'пр.взв.'!B6:E126,2,FALSE)</f>
        <v>#N/A</v>
      </c>
      <c r="S66" s="389" t="e">
        <f>VLOOKUP(Q66,'пр.взв.'!B6:E126,4,FALSE)</f>
        <v>#N/A</v>
      </c>
      <c r="T66" s="39"/>
    </row>
    <row r="67" spans="1:20" ht="9" customHeight="1" thickBot="1">
      <c r="A67" s="371"/>
      <c r="C67" s="346"/>
      <c r="D67" s="359">
        <f>'пр.взв.'!C62</f>
        <v>0</v>
      </c>
      <c r="E67" s="348"/>
      <c r="F67" s="321">
        <f>'пр.взв.'!E62</f>
        <v>0</v>
      </c>
      <c r="G67" s="105"/>
      <c r="H67" s="106"/>
      <c r="I67" s="107"/>
      <c r="J67" s="107"/>
      <c r="K67" s="400">
        <v>16</v>
      </c>
      <c r="L67" s="120"/>
      <c r="M67" s="106"/>
      <c r="N67" s="87"/>
      <c r="O67" s="87"/>
      <c r="P67" s="362"/>
      <c r="Q67" s="387"/>
      <c r="R67" s="388" t="e">
        <f>VLOOKUP(Q67,'пр.взв.'!B7:E70,2,FALSE)</f>
        <v>#N/A</v>
      </c>
      <c r="S67" s="389" t="e">
        <f>VLOOKUP(Q67,'пр.взв.'!B7:E70,4,FALSE)</f>
        <v>#N/A</v>
      </c>
      <c r="T67" s="39"/>
    </row>
    <row r="68" spans="1:20" ht="9" customHeight="1" thickBot="1">
      <c r="A68" s="371"/>
      <c r="C68" s="352">
        <v>8</v>
      </c>
      <c r="D68" s="354" t="str">
        <f>VLOOKUP(C68,'пр.взв.'!B7:F70,2,FALSE)</f>
        <v>PAPADOPOULOS Losif</v>
      </c>
      <c r="E68" s="335">
        <f>VLOOKUP(C68,'пр.взв.'!B7:F70,3,FALSE)</f>
        <v>1989</v>
      </c>
      <c r="F68" s="318" t="str">
        <f>VLOOKUP(C68,'пр.взв.'!B7:F70,4,FALSE)</f>
        <v>GRE</v>
      </c>
      <c r="G68" s="119"/>
      <c r="H68" s="106"/>
      <c r="I68" s="107"/>
      <c r="J68" s="107"/>
      <c r="K68" s="401"/>
      <c r="L68" s="107"/>
      <c r="M68" s="106"/>
      <c r="N68" s="87"/>
      <c r="O68" s="87"/>
      <c r="P68" s="362"/>
      <c r="Q68" s="387"/>
      <c r="R68" s="388" t="e">
        <f>VLOOKUP(Q68,'пр.взв.'!B6:E128,2,FALSE)</f>
        <v>#N/A</v>
      </c>
      <c r="S68" s="389" t="e">
        <f>VLOOKUP(Q68,'пр.взв.'!B6:E128,4,FALSE)</f>
        <v>#N/A</v>
      </c>
      <c r="T68" s="39"/>
    </row>
    <row r="69" spans="1:20" ht="9" customHeight="1">
      <c r="A69" s="371"/>
      <c r="C69" s="353"/>
      <c r="D69" s="355">
        <f>'пр.взв.'!C22</f>
        <v>0</v>
      </c>
      <c r="E69" s="336"/>
      <c r="F69" s="319">
        <f>'пр.взв.'!E22</f>
        <v>0</v>
      </c>
      <c r="G69" s="396">
        <v>8</v>
      </c>
      <c r="H69" s="106"/>
      <c r="I69" s="107"/>
      <c r="J69" s="107"/>
      <c r="K69" s="114"/>
      <c r="L69" s="107"/>
      <c r="M69" s="106"/>
      <c r="N69" s="87"/>
      <c r="O69" s="87"/>
      <c r="P69" s="362"/>
      <c r="Q69" s="387"/>
      <c r="R69" s="388" t="e">
        <f>VLOOKUP(Q69,'пр.взв.'!B7:E70,2,FALSE)</f>
        <v>#N/A</v>
      </c>
      <c r="S69" s="389" t="e">
        <f>VLOOKUP(Q69,'пр.взв.'!B7:E70,4,FALSE)</f>
        <v>#N/A</v>
      </c>
      <c r="T69" s="39"/>
    </row>
    <row r="70" spans="1:20" ht="9" customHeight="1" thickBot="1">
      <c r="A70" s="371"/>
      <c r="C70" s="345">
        <v>24</v>
      </c>
      <c r="D70" s="358">
        <f>VLOOKUP(C70,'пр.взв.'!B7:F70,2,FALSE)</f>
        <v>0</v>
      </c>
      <c r="E70" s="347">
        <f>VLOOKUP(C70,'пр.взв.'!B7:F70,3,FALSE)</f>
        <v>0</v>
      </c>
      <c r="F70" s="320">
        <f>VLOOKUP(C70,'пр.взв.'!B7:F70,4,FALSE)</f>
        <v>0</v>
      </c>
      <c r="G70" s="397"/>
      <c r="H70" s="110"/>
      <c r="I70" s="114"/>
      <c r="J70" s="107"/>
      <c r="K70" s="114"/>
      <c r="L70" s="107"/>
      <c r="M70" s="138"/>
      <c r="N70" s="87"/>
      <c r="O70" s="87"/>
      <c r="P70" s="362"/>
      <c r="Q70" s="387"/>
      <c r="R70" s="388" t="e">
        <f>VLOOKUP(Q70,'пр.взв.'!B6:E130,2,FALSE)</f>
        <v>#N/A</v>
      </c>
      <c r="S70" s="389" t="e">
        <f>VLOOKUP(Q70,'пр.взв.'!B6:E130,4,FALSE)</f>
        <v>#N/A</v>
      </c>
      <c r="T70" s="39"/>
    </row>
    <row r="71" spans="1:20" ht="9" customHeight="1" thickBot="1">
      <c r="A71" s="371"/>
      <c r="C71" s="346"/>
      <c r="D71" s="359">
        <f>'пр.взв.'!C54</f>
        <v>0</v>
      </c>
      <c r="E71" s="348"/>
      <c r="F71" s="321">
        <f>'пр.взв.'!E54</f>
        <v>0</v>
      </c>
      <c r="G71" s="105"/>
      <c r="H71" s="107"/>
      <c r="I71" s="400">
        <v>16</v>
      </c>
      <c r="J71" s="75"/>
      <c r="K71" s="74"/>
      <c r="L71" s="73"/>
      <c r="M71" s="393"/>
      <c r="N71" s="87"/>
      <c r="O71" s="87"/>
      <c r="P71" s="362"/>
      <c r="Q71" s="387"/>
      <c r="R71" s="388" t="e">
        <f>VLOOKUP(Q71,'пр.взв.'!B7:E70,2,FALSE)</f>
        <v>#N/A</v>
      </c>
      <c r="S71" s="389" t="e">
        <f>VLOOKUP(Q71,'пр.взв.'!B7:E70,4,FALSE)</f>
        <v>#N/A</v>
      </c>
      <c r="T71" s="39"/>
    </row>
    <row r="72" spans="1:20" ht="9" customHeight="1" thickBot="1">
      <c r="A72" s="371"/>
      <c r="C72" s="352">
        <v>16</v>
      </c>
      <c r="D72" s="354" t="str">
        <f>VLOOKUP(C72,'пр.взв.'!B7:F70,2,FALSE)</f>
        <v>SHABUROV ALEKSANDR</v>
      </c>
      <c r="E72" s="335" t="str">
        <f>VLOOKUP(C72,'пр.взв.'!B7:F70,3,FALSE)</f>
        <v>1986 ms</v>
      </c>
      <c r="F72" s="318" t="str">
        <f>VLOOKUP(C72,'пр.взв.'!B7:F70,4,FALSE)</f>
        <v>RUS</v>
      </c>
      <c r="G72" s="118"/>
      <c r="H72" s="107"/>
      <c r="I72" s="401"/>
      <c r="J72" s="73"/>
      <c r="K72" s="73"/>
      <c r="L72" s="73"/>
      <c r="M72" s="393"/>
      <c r="N72" s="87"/>
      <c r="O72" s="87"/>
      <c r="P72" s="362"/>
      <c r="Q72" s="387"/>
      <c r="R72" s="388" t="e">
        <f>VLOOKUP(Q72,'пр.взв.'!B6:E132,2,FALSE)</f>
        <v>#N/A</v>
      </c>
      <c r="S72" s="389" t="e">
        <f>VLOOKUP(Q72,'пр.взв.'!B6:E132,4,FALSE)</f>
        <v>#N/A</v>
      </c>
      <c r="T72" s="39"/>
    </row>
    <row r="73" spans="1:20" ht="9" customHeight="1">
      <c r="A73" s="371"/>
      <c r="C73" s="353"/>
      <c r="D73" s="355">
        <f>'пр.взв.'!C38</f>
        <v>0</v>
      </c>
      <c r="E73" s="336"/>
      <c r="F73" s="319">
        <f>'пр.взв.'!E38</f>
        <v>0</v>
      </c>
      <c r="G73" s="368">
        <v>16</v>
      </c>
      <c r="H73" s="115"/>
      <c r="I73" s="114"/>
      <c r="J73" s="33"/>
      <c r="K73" s="33"/>
      <c r="L73" s="392" t="s">
        <v>97</v>
      </c>
      <c r="M73" s="392"/>
      <c r="N73" s="392"/>
      <c r="O73" s="392"/>
      <c r="P73" s="392"/>
      <c r="Q73" s="392"/>
      <c r="S73" s="39"/>
      <c r="T73" s="39"/>
    </row>
    <row r="74" spans="1:20" ht="9" customHeight="1" thickBot="1">
      <c r="A74" s="371"/>
      <c r="C74" s="345">
        <v>32</v>
      </c>
      <c r="D74" s="380">
        <f>VLOOKUP(C74,'пр.взв.'!B7:F70,2,FALSE)</f>
        <v>0</v>
      </c>
      <c r="E74" s="347">
        <f>VLOOKUP(C74,'пр.взв.'!B7:F70,3,FALSE)</f>
        <v>0</v>
      </c>
      <c r="F74" s="320">
        <f>VLOOKUP(C74,'пр.взв.'!B7:F70,4,FALSE)</f>
        <v>0</v>
      </c>
      <c r="G74" s="369"/>
      <c r="H74" s="106"/>
      <c r="I74" s="106"/>
      <c r="J74" s="375"/>
      <c r="K74" s="61"/>
      <c r="L74" s="392"/>
      <c r="M74" s="392"/>
      <c r="N74" s="392"/>
      <c r="O74" s="392"/>
      <c r="P74" s="392"/>
      <c r="Q74" s="392"/>
      <c r="R74" s="34"/>
      <c r="S74" s="80"/>
      <c r="T74" s="39"/>
    </row>
    <row r="75" spans="1:20" ht="9" customHeight="1" thickBot="1">
      <c r="A75" s="372"/>
      <c r="C75" s="346"/>
      <c r="D75" s="381">
        <f>'пр.взв.'!C70</f>
        <v>0</v>
      </c>
      <c r="E75" s="348"/>
      <c r="F75" s="321">
        <f>'пр.взв.'!E70</f>
        <v>0</v>
      </c>
      <c r="G75" s="72"/>
      <c r="H75" s="72"/>
      <c r="I75" s="89"/>
      <c r="J75" s="375"/>
      <c r="K75" s="61"/>
      <c r="L75" s="89"/>
      <c r="M75" s="89"/>
      <c r="N75" s="34"/>
      <c r="O75" s="34"/>
      <c r="P75" s="34"/>
      <c r="Q75" s="34"/>
      <c r="R75" s="34"/>
      <c r="S75" s="80"/>
      <c r="T75" s="39"/>
    </row>
    <row r="76" spans="3:20" ht="9" customHeight="1">
      <c r="C76" s="79"/>
      <c r="D76" s="79"/>
      <c r="E76" s="79"/>
      <c r="F76" s="76"/>
      <c r="G76" s="103"/>
      <c r="H76" s="104"/>
      <c r="I76" s="103"/>
      <c r="J76" s="61"/>
      <c r="K76" s="61"/>
      <c r="L76" s="394">
        <v>5</v>
      </c>
      <c r="M76" s="129"/>
      <c r="N76" s="109"/>
      <c r="O76" s="34"/>
      <c r="P76" s="34"/>
      <c r="Q76" s="34"/>
      <c r="R76" s="34"/>
      <c r="S76" s="39"/>
      <c r="T76" s="39"/>
    </row>
    <row r="77" spans="1:20" ht="9" customHeight="1" thickBot="1">
      <c r="A77" s="349" t="str">
        <f>'[1]реквизиты'!$A$8</f>
        <v>Chief referee</v>
      </c>
      <c r="B77" s="349"/>
      <c r="C77" s="349"/>
      <c r="D77" s="349"/>
      <c r="E77" s="344" t="str">
        <f>'[1]реквизиты'!$G$8</f>
        <v>Y. Shoya</v>
      </c>
      <c r="F77" s="344"/>
      <c r="G77" s="313" t="str">
        <f>'[1]реквизиты'!$G$9</f>
        <v>/RUS/</v>
      </c>
      <c r="H77" s="313"/>
      <c r="I77" s="313"/>
      <c r="J77" s="61"/>
      <c r="K77" s="61"/>
      <c r="L77" s="395"/>
      <c r="M77" s="130"/>
      <c r="N77" s="131"/>
      <c r="O77" s="87"/>
      <c r="P77" s="87"/>
      <c r="Q77" s="92"/>
      <c r="R77" s="92"/>
      <c r="S77" s="39"/>
      <c r="T77" s="39"/>
    </row>
    <row r="78" spans="1:20" ht="9" customHeight="1">
      <c r="A78" s="349"/>
      <c r="B78" s="349"/>
      <c r="C78" s="349"/>
      <c r="D78" s="349"/>
      <c r="E78" s="344"/>
      <c r="F78" s="344"/>
      <c r="G78" s="313"/>
      <c r="H78" s="313"/>
      <c r="I78" s="313"/>
      <c r="J78" s="375"/>
      <c r="K78" s="61"/>
      <c r="L78" s="132"/>
      <c r="M78" s="132"/>
      <c r="N78" s="350">
        <v>10</v>
      </c>
      <c r="O78" s="87"/>
      <c r="P78" s="87"/>
      <c r="Q78" s="92"/>
      <c r="R78" s="92"/>
      <c r="S78" s="39"/>
      <c r="T78" s="39"/>
    </row>
    <row r="79" spans="1:18" ht="9" customHeight="1" thickBot="1">
      <c r="A79" s="314"/>
      <c r="B79" s="314"/>
      <c r="C79" s="314"/>
      <c r="D79" s="314"/>
      <c r="E79" s="322"/>
      <c r="F79" s="322"/>
      <c r="G79" s="311"/>
      <c r="H79" s="311"/>
      <c r="I79" s="1"/>
      <c r="J79" s="375"/>
      <c r="K79" s="61"/>
      <c r="L79" s="132"/>
      <c r="M79" s="133"/>
      <c r="N79" s="351"/>
      <c r="O79" s="87"/>
      <c r="P79" s="87"/>
      <c r="Q79" s="98"/>
      <c r="R79" s="92"/>
    </row>
    <row r="80" spans="1:18" ht="9" customHeight="1">
      <c r="A80" s="314"/>
      <c r="B80" s="314"/>
      <c r="C80" s="314"/>
      <c r="D80" s="314"/>
      <c r="E80" s="322"/>
      <c r="F80" s="322"/>
      <c r="G80" s="311"/>
      <c r="H80" s="311"/>
      <c r="I80" s="1"/>
      <c r="J80" s="61"/>
      <c r="K80" s="61"/>
      <c r="L80" s="390">
        <v>10</v>
      </c>
      <c r="M80" s="135"/>
      <c r="N80" s="109"/>
      <c r="O80" s="87"/>
      <c r="P80" s="102"/>
      <c r="Q80" s="87"/>
      <c r="R80" s="33"/>
    </row>
    <row r="81" spans="1:18" ht="9" customHeight="1" thickBot="1">
      <c r="A81" s="349" t="str">
        <f>'[1]реквизиты'!$A$10</f>
        <v>Chief  secretary</v>
      </c>
      <c r="B81" s="349"/>
      <c r="C81" s="349"/>
      <c r="D81" s="349"/>
      <c r="E81" s="344" t="str">
        <f>'[1]реквизиты'!$G$10</f>
        <v>R. Zakirov</v>
      </c>
      <c r="F81" s="344"/>
      <c r="G81" s="314" t="str">
        <f>'[1]реквизиты'!$G$11</f>
        <v>/RUS/</v>
      </c>
      <c r="H81" s="314"/>
      <c r="I81" s="314"/>
      <c r="J81" s="61"/>
      <c r="K81" s="61"/>
      <c r="L81" s="391"/>
      <c r="M81" s="132"/>
      <c r="N81" s="109"/>
      <c r="O81" s="87"/>
      <c r="P81" s="102"/>
      <c r="Q81" s="87"/>
      <c r="R81" s="33"/>
    </row>
    <row r="82" spans="1:18" ht="9" customHeight="1">
      <c r="A82" s="349"/>
      <c r="B82" s="349"/>
      <c r="C82" s="349"/>
      <c r="D82" s="349"/>
      <c r="E82" s="344"/>
      <c r="F82" s="344"/>
      <c r="G82" s="314"/>
      <c r="H82" s="314"/>
      <c r="I82" s="314"/>
      <c r="J82" s="61"/>
      <c r="K82" s="89"/>
      <c r="L82" s="73"/>
      <c r="M82" s="102"/>
      <c r="N82" s="102"/>
      <c r="O82" s="61"/>
      <c r="P82" s="61"/>
      <c r="Q82" s="61"/>
      <c r="R82" s="61"/>
    </row>
    <row r="83" spans="1:18" ht="9" customHeight="1">
      <c r="A83" s="314"/>
      <c r="B83" s="314"/>
      <c r="C83" s="314"/>
      <c r="D83" s="314"/>
      <c r="E83" s="322"/>
      <c r="F83" s="322"/>
      <c r="G83" s="312"/>
      <c r="H83" s="312"/>
      <c r="J83" s="93"/>
      <c r="K83" s="61"/>
      <c r="L83" s="73"/>
      <c r="M83" s="96"/>
      <c r="N83" s="96"/>
      <c r="O83" s="61"/>
      <c r="P83" s="61"/>
      <c r="Q83" s="61"/>
      <c r="R83" s="61"/>
    </row>
    <row r="84" spans="1:18" ht="9" customHeight="1">
      <c r="A84" s="314"/>
      <c r="B84" s="314"/>
      <c r="C84" s="314"/>
      <c r="D84" s="314"/>
      <c r="E84" s="322"/>
      <c r="F84" s="322"/>
      <c r="G84" s="312"/>
      <c r="H84" s="312"/>
      <c r="I84" s="15"/>
      <c r="N84" s="51"/>
      <c r="O84" s="51"/>
      <c r="P84" s="51"/>
      <c r="Q84" s="51"/>
      <c r="R84" s="51"/>
    </row>
    <row r="85" spans="14:18" ht="9" customHeight="1">
      <c r="N85" s="51"/>
      <c r="O85" s="51"/>
      <c r="P85" s="51"/>
      <c r="Q85" s="51"/>
      <c r="R85" s="51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G73:G74"/>
    <mergeCell ref="K67:K68"/>
    <mergeCell ref="I71:I72"/>
    <mergeCell ref="G53:G54"/>
    <mergeCell ref="I63:I64"/>
    <mergeCell ref="G61:G62"/>
    <mergeCell ref="G65:G66"/>
    <mergeCell ref="G69:G70"/>
    <mergeCell ref="G45:G46"/>
    <mergeCell ref="I47:I48"/>
    <mergeCell ref="K51:K52"/>
    <mergeCell ref="I55:I56"/>
    <mergeCell ref="K33:K34"/>
    <mergeCell ref="M25:M26"/>
    <mergeCell ref="I37:I38"/>
    <mergeCell ref="G35:G36"/>
    <mergeCell ref="K17:K18"/>
    <mergeCell ref="I21:I22"/>
    <mergeCell ref="G23:G24"/>
    <mergeCell ref="G19:G20"/>
    <mergeCell ref="S69:S70"/>
    <mergeCell ref="Q71:Q72"/>
    <mergeCell ref="R71:R72"/>
    <mergeCell ref="S71:S72"/>
    <mergeCell ref="L80:L81"/>
    <mergeCell ref="Q69:Q70"/>
    <mergeCell ref="R69:R70"/>
    <mergeCell ref="L73:Q74"/>
    <mergeCell ref="M71:M72"/>
    <mergeCell ref="P69:P70"/>
    <mergeCell ref="P71:P72"/>
    <mergeCell ref="L76:L77"/>
    <mergeCell ref="Q61:Q62"/>
    <mergeCell ref="R61:R62"/>
    <mergeCell ref="S61:S62"/>
    <mergeCell ref="Q63:Q64"/>
    <mergeCell ref="R63:R64"/>
    <mergeCell ref="S63:S64"/>
    <mergeCell ref="S65:S66"/>
    <mergeCell ref="Q67:Q68"/>
    <mergeCell ref="R67:R68"/>
    <mergeCell ref="S67:S68"/>
    <mergeCell ref="Q65:Q66"/>
    <mergeCell ref="R65:R66"/>
    <mergeCell ref="Q57:Q58"/>
    <mergeCell ref="R57:R58"/>
    <mergeCell ref="S57:S58"/>
    <mergeCell ref="Q59:Q60"/>
    <mergeCell ref="R59:R60"/>
    <mergeCell ref="S59:S60"/>
    <mergeCell ref="Q53:Q54"/>
    <mergeCell ref="R53:R54"/>
    <mergeCell ref="S53:S54"/>
    <mergeCell ref="Q55:Q56"/>
    <mergeCell ref="R55:R56"/>
    <mergeCell ref="S55:S56"/>
    <mergeCell ref="Q49:Q50"/>
    <mergeCell ref="R49:R50"/>
    <mergeCell ref="S49:S50"/>
    <mergeCell ref="Q51:Q52"/>
    <mergeCell ref="R51:R52"/>
    <mergeCell ref="S51:S52"/>
    <mergeCell ref="Q45:Q46"/>
    <mergeCell ref="R45:R46"/>
    <mergeCell ref="S45:S46"/>
    <mergeCell ref="Q47:Q48"/>
    <mergeCell ref="R47:R48"/>
    <mergeCell ref="S47:S48"/>
    <mergeCell ref="Q41:Q42"/>
    <mergeCell ref="R41:R42"/>
    <mergeCell ref="S41:S42"/>
    <mergeCell ref="Q43:Q44"/>
    <mergeCell ref="R43:R44"/>
    <mergeCell ref="S43:S44"/>
    <mergeCell ref="R37:R38"/>
    <mergeCell ref="S37:S38"/>
    <mergeCell ref="Q39:Q40"/>
    <mergeCell ref="R39:R40"/>
    <mergeCell ref="S39:S40"/>
    <mergeCell ref="R33:R34"/>
    <mergeCell ref="S33:S34"/>
    <mergeCell ref="Q35:Q36"/>
    <mergeCell ref="R35:R36"/>
    <mergeCell ref="S35:S36"/>
    <mergeCell ref="R29:R30"/>
    <mergeCell ref="S29:S30"/>
    <mergeCell ref="R31:R32"/>
    <mergeCell ref="S31:S32"/>
    <mergeCell ref="S25:S26"/>
    <mergeCell ref="Q27:Q28"/>
    <mergeCell ref="R27:R28"/>
    <mergeCell ref="S27:S28"/>
    <mergeCell ref="S21:S22"/>
    <mergeCell ref="Q23:Q24"/>
    <mergeCell ref="R23:R24"/>
    <mergeCell ref="S23:S24"/>
    <mergeCell ref="Q21:Q22"/>
    <mergeCell ref="R21:R22"/>
    <mergeCell ref="S17:S18"/>
    <mergeCell ref="Q19:Q20"/>
    <mergeCell ref="R19:R20"/>
    <mergeCell ref="S19:S20"/>
    <mergeCell ref="S13:S14"/>
    <mergeCell ref="Q15:Q16"/>
    <mergeCell ref="R15:R16"/>
    <mergeCell ref="S15:S16"/>
    <mergeCell ref="S9:S10"/>
    <mergeCell ref="Q11:Q12"/>
    <mergeCell ref="R11:R12"/>
    <mergeCell ref="S11:S12"/>
    <mergeCell ref="Q9:Q10"/>
    <mergeCell ref="R9:R10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F74:F75"/>
    <mergeCell ref="D62:D63"/>
    <mergeCell ref="F62:F63"/>
    <mergeCell ref="D64:D65"/>
    <mergeCell ref="F64:F65"/>
    <mergeCell ref="D66:D67"/>
    <mergeCell ref="F66:F67"/>
    <mergeCell ref="E70:E71"/>
    <mergeCell ref="E52:E53"/>
    <mergeCell ref="D48:D49"/>
    <mergeCell ref="E50:E51"/>
    <mergeCell ref="F72:F73"/>
    <mergeCell ref="F46:F47"/>
    <mergeCell ref="F48:F49"/>
    <mergeCell ref="D50:D51"/>
    <mergeCell ref="F50:F51"/>
    <mergeCell ref="D26:D27"/>
    <mergeCell ref="F26:F27"/>
    <mergeCell ref="E26:E27"/>
    <mergeCell ref="D28:D29"/>
    <mergeCell ref="F28:F29"/>
    <mergeCell ref="D22:D23"/>
    <mergeCell ref="F22:F23"/>
    <mergeCell ref="D24:D25"/>
    <mergeCell ref="F24:F25"/>
    <mergeCell ref="E22:E23"/>
    <mergeCell ref="D18:D19"/>
    <mergeCell ref="F18:F19"/>
    <mergeCell ref="D20:D21"/>
    <mergeCell ref="F20:F21"/>
    <mergeCell ref="E20:E21"/>
    <mergeCell ref="D14:D15"/>
    <mergeCell ref="F14:F15"/>
    <mergeCell ref="D16:D17"/>
    <mergeCell ref="F16:F17"/>
    <mergeCell ref="E68:E69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8:F69"/>
    <mergeCell ref="P63:P64"/>
    <mergeCell ref="P65:P66"/>
    <mergeCell ref="P53:P54"/>
    <mergeCell ref="P61:P62"/>
    <mergeCell ref="F60:F61"/>
    <mergeCell ref="F52:F53"/>
    <mergeCell ref="P67:P68"/>
    <mergeCell ref="M59:M60"/>
    <mergeCell ref="G57:G58"/>
    <mergeCell ref="P59:P60"/>
    <mergeCell ref="P55:P56"/>
    <mergeCell ref="E58:E59"/>
    <mergeCell ref="F54:F55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D10:D11"/>
    <mergeCell ref="C26:C27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C28:C29"/>
    <mergeCell ref="E28:E29"/>
    <mergeCell ref="C30:C31"/>
    <mergeCell ref="P51:P52"/>
    <mergeCell ref="P45:P46"/>
    <mergeCell ref="N42:N43"/>
    <mergeCell ref="G49:G50"/>
    <mergeCell ref="D30:D31"/>
    <mergeCell ref="F30:F31"/>
    <mergeCell ref="D32:D33"/>
    <mergeCell ref="C32:C33"/>
    <mergeCell ref="E32:E33"/>
    <mergeCell ref="C34:C35"/>
    <mergeCell ref="E34:E35"/>
    <mergeCell ref="D34:D35"/>
    <mergeCell ref="C40:C41"/>
    <mergeCell ref="E36:E37"/>
    <mergeCell ref="C36:C37"/>
    <mergeCell ref="C38:C39"/>
    <mergeCell ref="E38:E39"/>
    <mergeCell ref="C8:C9"/>
    <mergeCell ref="C24:C25"/>
    <mergeCell ref="E24:E25"/>
    <mergeCell ref="E12:E13"/>
    <mergeCell ref="C14:C15"/>
    <mergeCell ref="C10:C11"/>
    <mergeCell ref="E10:E11"/>
    <mergeCell ref="C12:C13"/>
    <mergeCell ref="C20:C21"/>
    <mergeCell ref="D12:D13"/>
    <mergeCell ref="C42:C43"/>
    <mergeCell ref="C46:C47"/>
    <mergeCell ref="E46:E47"/>
    <mergeCell ref="C48:C49"/>
    <mergeCell ref="E48:E49"/>
    <mergeCell ref="D46:D47"/>
    <mergeCell ref="D40:D41"/>
    <mergeCell ref="D36:D37"/>
    <mergeCell ref="D38:D39"/>
    <mergeCell ref="D54:D55"/>
    <mergeCell ref="D52:D53"/>
    <mergeCell ref="C52:C53"/>
    <mergeCell ref="D44:D45"/>
    <mergeCell ref="D68:D69"/>
    <mergeCell ref="C54:C55"/>
    <mergeCell ref="C62:C63"/>
    <mergeCell ref="C56:C57"/>
    <mergeCell ref="C58:C59"/>
    <mergeCell ref="C60:C61"/>
    <mergeCell ref="A77:D78"/>
    <mergeCell ref="A79:D80"/>
    <mergeCell ref="D72:D73"/>
    <mergeCell ref="C68:C69"/>
    <mergeCell ref="C70:C71"/>
    <mergeCell ref="C72:C73"/>
    <mergeCell ref="D74:D75"/>
    <mergeCell ref="C64:C65"/>
    <mergeCell ref="E64:E65"/>
    <mergeCell ref="C66:C67"/>
    <mergeCell ref="E66:E67"/>
    <mergeCell ref="R13:R14"/>
    <mergeCell ref="Q17:Q18"/>
    <mergeCell ref="E81:F82"/>
    <mergeCell ref="C74:C75"/>
    <mergeCell ref="E74:E75"/>
    <mergeCell ref="A81:D82"/>
    <mergeCell ref="E79:F80"/>
    <mergeCell ref="P39:P40"/>
    <mergeCell ref="N78:N79"/>
    <mergeCell ref="E72:E73"/>
    <mergeCell ref="P27:P28"/>
    <mergeCell ref="P29:P30"/>
    <mergeCell ref="P37:P38"/>
    <mergeCell ref="Q13:Q14"/>
    <mergeCell ref="P15:P16"/>
    <mergeCell ref="P19:P20"/>
    <mergeCell ref="Q29:Q30"/>
    <mergeCell ref="Q33:Q34"/>
    <mergeCell ref="Q37:Q38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E83:F84"/>
    <mergeCell ref="E1:L1"/>
    <mergeCell ref="I4:I5"/>
    <mergeCell ref="G4:G5"/>
    <mergeCell ref="E77:F78"/>
    <mergeCell ref="E54:E55"/>
    <mergeCell ref="E60:E61"/>
    <mergeCell ref="E62:E63"/>
    <mergeCell ref="E56:E57"/>
    <mergeCell ref="E40:E41"/>
    <mergeCell ref="E2:L2"/>
    <mergeCell ref="F38:F39"/>
    <mergeCell ref="F40:F41"/>
    <mergeCell ref="F44:F45"/>
    <mergeCell ref="F10:F11"/>
    <mergeCell ref="F12:F13"/>
    <mergeCell ref="F32:F33"/>
    <mergeCell ref="E30:E31"/>
    <mergeCell ref="G11:G12"/>
    <mergeCell ref="G15:G16"/>
    <mergeCell ref="I8:I9"/>
    <mergeCell ref="G79:H80"/>
    <mergeCell ref="G83:H84"/>
    <mergeCell ref="G77:I78"/>
    <mergeCell ref="G81:I82"/>
    <mergeCell ref="I13:I14"/>
    <mergeCell ref="G27:G28"/>
    <mergeCell ref="G31:G32"/>
    <mergeCell ref="I29:I30"/>
    <mergeCell ref="G39:G4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2012-03-25T15:47:29Z</cp:lastPrinted>
  <dcterms:created xsi:type="dcterms:W3CDTF">1996-10-08T23:32:33Z</dcterms:created>
  <dcterms:modified xsi:type="dcterms:W3CDTF">2012-03-27T07:07:34Z</dcterms:modified>
  <cp:category/>
  <cp:version/>
  <cp:contentType/>
  <cp:contentStatus/>
</cp:coreProperties>
</file>