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<sst xmlns="http://schemas.openxmlformats.org/spreadsheetml/2006/main" count="272" uniqueCount="128">
  <si>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</si>
  <si>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</si>
  <si>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</si>
  <si>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</si>
  <si>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</si>
  <si>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</si>
  <si>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</si>
  <si>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</si>
  <si>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</si>
  <si>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</si>
  <si>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</si>
  <si>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</si>
  <si>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</si>
  <si>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</si>
  <si>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</si>
  <si>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</si>
  <si>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</si>
  <si>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</si>
  <si>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</si>
  <si>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</si>
  <si>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</si>
  <si>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</si>
  <si>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</si>
  <si>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</si>
  <si>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</si>
  <si>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</si>
  <si>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</si>
  <si>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</si>
  <si>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</si>
  <si>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</si>
  <si>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</si>
  <si>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</si>
  <si>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</si>
  <si>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</si>
  <si>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</si>
  <si>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</si>
  <si>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</si>
  <si>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</si>
  <si>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</si>
  <si>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</si>
  <si>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</si>
  <si>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</si>
  <si>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</si>
  <si>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</si>
  <si>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</si>
  <si>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</si>
  <si>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САРКИСЯН Офелия Самвеловна</t>
  </si>
  <si>
    <t>02.10.92 кмс</t>
  </si>
  <si>
    <t>ЦФО Владимирская Муром МО</t>
  </si>
  <si>
    <t>Роганов АФ</t>
  </si>
  <si>
    <t>КОВАЛЬЧУК Анна Сергеевна</t>
  </si>
  <si>
    <t>23.12.93 кмс</t>
  </si>
  <si>
    <t>ЮФО Волгоградская Калач на Дону МО</t>
  </si>
  <si>
    <t>Иващенко ГМ</t>
  </si>
  <si>
    <t>СКОРНЯКОВА Ксения Юрьевна</t>
  </si>
  <si>
    <t>29.05.92  мс</t>
  </si>
  <si>
    <t>УФО Свердловская, Качканар  МО</t>
  </si>
  <si>
    <t>003180</t>
  </si>
  <si>
    <t>Сапунов ДП,  Мещерский ВВ</t>
  </si>
  <si>
    <t>СУВОРОВА Татьяна Владимировна</t>
  </si>
  <si>
    <t>03.07.92 кмс</t>
  </si>
  <si>
    <t>ДВФО Хабаровский Хабаровск МО</t>
  </si>
  <si>
    <t>Довгаль АВ</t>
  </si>
  <si>
    <t>СТРУФА Марина Львовна</t>
  </si>
  <si>
    <t>07.07.92 кмс</t>
  </si>
  <si>
    <t>СФО Алтайский Барнаул МО</t>
  </si>
  <si>
    <t>015410022</t>
  </si>
  <si>
    <t>Тихонова СЛ</t>
  </si>
  <si>
    <t>ГРИШИНА Марина Игоревна</t>
  </si>
  <si>
    <t>26.12.92 кмс</t>
  </si>
  <si>
    <t>Москва МКС</t>
  </si>
  <si>
    <t>Кузнецова АС</t>
  </si>
  <si>
    <t>ЯКУПОВА Эльвира Мухтаровна</t>
  </si>
  <si>
    <t>26.05.93 мс</t>
  </si>
  <si>
    <t>ПФО Башкортостан Стерлитомак  МО</t>
  </si>
  <si>
    <t xml:space="preserve">Пивоварова ЭМ </t>
  </si>
  <si>
    <t>ЛЕБЕДЕВА Ксения Александровна</t>
  </si>
  <si>
    <t>01.08.92 кмс</t>
  </si>
  <si>
    <t>ПФО Нижегородская Кстово МО</t>
  </si>
  <si>
    <t>003270</t>
  </si>
  <si>
    <t>Кожемякин ВС</t>
  </si>
  <si>
    <t>ФРИХЕРТ Эрна Владимировна</t>
  </si>
  <si>
    <t>30.09.93 кмс</t>
  </si>
  <si>
    <t>УФО ХМАО-Югра Радужный МО</t>
  </si>
  <si>
    <t>6708806237</t>
  </si>
  <si>
    <t>Феактистов ЮН</t>
  </si>
  <si>
    <t>ОВЧИННИКОВА Елена Евгеньевна</t>
  </si>
  <si>
    <t>16.06.92 мс</t>
  </si>
  <si>
    <t>ПФО Нижегородская Н.Новгород РССС</t>
  </si>
  <si>
    <t>Скифская ЕЮ Кирилев ВС</t>
  </si>
  <si>
    <t>КОЗЛОВА Мария Александровна</t>
  </si>
  <si>
    <t>10.04.92 мс</t>
  </si>
  <si>
    <t>ЦФО Тверская Торжок МО</t>
  </si>
  <si>
    <t>ВЯТКИНА Елена Сергеевна</t>
  </si>
  <si>
    <t>25.05.92 1</t>
  </si>
  <si>
    <t>Белин ДС Вялов ВА</t>
  </si>
  <si>
    <t>ГОВОРОВА Ирина Анатольевна</t>
  </si>
  <si>
    <t>16.01.94 1</t>
  </si>
  <si>
    <t>ЦФО Тамбовская Староюрьево МО</t>
  </si>
  <si>
    <t>Ркаян АВ</t>
  </si>
  <si>
    <t>НОВОЖИЛОВА Анастасия Евгеньевна</t>
  </si>
  <si>
    <t>27.11.92  кмс</t>
  </si>
  <si>
    <t>УФО Свердловская, Н.Тагил  ПР</t>
  </si>
  <si>
    <t>003183</t>
  </si>
  <si>
    <t>Перминов ОР Перминов ИР</t>
  </si>
  <si>
    <t>ПЛОТНИКОВА Олеся Анатольевна</t>
  </si>
  <si>
    <t>07.03.93 кмс</t>
  </si>
  <si>
    <t>ДВФО ЕАО Биробиджан Д</t>
  </si>
  <si>
    <t>Алеев ВА</t>
  </si>
  <si>
    <t>в.к.    48      кг.</t>
  </si>
  <si>
    <t>3'17''</t>
  </si>
  <si>
    <t>3'59''</t>
  </si>
  <si>
    <t>1'32''</t>
  </si>
  <si>
    <t>3'2''</t>
  </si>
  <si>
    <t>46''</t>
  </si>
  <si>
    <t>3'34''</t>
  </si>
  <si>
    <t>2'29''</t>
  </si>
  <si>
    <t>1</t>
  </si>
  <si>
    <t>0'0''</t>
  </si>
  <si>
    <t>3^0</t>
  </si>
  <si>
    <t>2</t>
  </si>
  <si>
    <t>5-6</t>
  </si>
  <si>
    <t>7-8</t>
  </si>
  <si>
    <t>9-12</t>
  </si>
  <si>
    <t>13-15</t>
  </si>
  <si>
    <t>Матюшенский АВ, Савин НН</t>
  </si>
  <si>
    <t>Матюшенский А.В., Савин Н.Н.</t>
  </si>
  <si>
    <t>Матюшенский АВ, Савин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</si>
</sst>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1" borderId="18" xfId="0" applyFont="1" applyFill="1" applyBorder="1" applyAlignment="1">
      <alignment horizontal="center"/>
    </xf>
    <xf numFmtId="0" fontId="0" fillId="21" borderId="19" xfId="0" applyFont="1" applyFill="1" applyBorder="1" applyAlignment="1">
      <alignment horizontal="center"/>
    </xf>
    <xf numFmtId="0" fontId="0" fillId="21" borderId="20" xfId="0" applyFont="1" applyFill="1" applyBorder="1" applyAlignment="1">
      <alignment horizontal="center"/>
    </xf>
    <xf numFmtId="0" fontId="0" fillId="21" borderId="21" xfId="0" applyFont="1" applyFill="1" applyBorder="1" applyAlignment="1">
      <alignment horizontal="center"/>
    </xf>
    <xf numFmtId="0" fontId="0" fillId="0" borderId="22" xfId="42" applyFont="1" applyFill="1" applyBorder="1" applyAlignment="1" applyProtection="1">
      <alignment horizontal="center"/>
      <protection/>
    </xf>
    <xf numFmtId="0" fontId="0" fillId="0" borderId="19" xfId="42" applyFont="1" applyFill="1" applyBorder="1" applyAlignment="1" applyProtection="1">
      <alignment horizontal="center"/>
      <protection/>
    </xf>
    <xf numFmtId="0" fontId="0" fillId="0" borderId="23" xfId="42" applyFont="1" applyFill="1" applyBorder="1" applyAlignment="1" applyProtection="1">
      <alignment horizontal="center"/>
      <protection/>
    </xf>
    <xf numFmtId="0" fontId="0" fillId="0" borderId="24" xfId="42" applyFont="1" applyFill="1" applyBorder="1" applyAlignment="1" applyProtection="1">
      <alignment horizontal="center"/>
      <protection/>
    </xf>
    <xf numFmtId="0" fontId="0" fillId="0" borderId="25" xfId="42" applyFont="1" applyFill="1" applyBorder="1" applyAlignment="1" applyProtection="1">
      <alignment horizontal="center"/>
      <protection/>
    </xf>
    <xf numFmtId="0" fontId="0" fillId="0" borderId="26" xfId="42" applyFont="1" applyFill="1" applyBorder="1" applyAlignment="1" applyProtection="1">
      <alignment horizontal="center"/>
      <protection/>
    </xf>
    <xf numFmtId="0" fontId="0" fillId="21" borderId="2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42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0" fillId="0" borderId="0" xfId="42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28" xfId="42" applyFont="1" applyBorder="1" applyAlignment="1" applyProtection="1">
      <alignment vertical="center" wrapText="1"/>
      <protection/>
    </xf>
    <xf numFmtId="0" fontId="12" fillId="0" borderId="0" xfId="0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1" borderId="27" xfId="0" applyNumberFormat="1" applyFont="1" applyFill="1" applyBorder="1" applyAlignment="1">
      <alignment horizontal="center"/>
    </xf>
    <xf numFmtId="0" fontId="1" fillId="0" borderId="29" xfId="42" applyNumberFormat="1" applyFont="1" applyBorder="1" applyAlignment="1" applyProtection="1">
      <alignment horizontal="center"/>
      <protection/>
    </xf>
    <xf numFmtId="0" fontId="1" fillId="0" borderId="30" xfId="42" applyNumberFormat="1" applyFont="1" applyBorder="1" applyAlignment="1" applyProtection="1">
      <alignment horizontal="center"/>
      <protection/>
    </xf>
    <xf numFmtId="0" fontId="0" fillId="21" borderId="11" xfId="0" applyFont="1" applyFill="1" applyBorder="1" applyAlignment="1">
      <alignment horizontal="center"/>
    </xf>
    <xf numFmtId="0" fontId="0" fillId="0" borderId="19" xfId="42" applyFont="1" applyBorder="1" applyAlignment="1" applyProtection="1">
      <alignment horizontal="center"/>
      <protection/>
    </xf>
    <xf numFmtId="0" fontId="0" fillId="0" borderId="11" xfId="42" applyFont="1" applyBorder="1" applyAlignment="1" applyProtection="1">
      <alignment horizontal="center"/>
      <protection/>
    </xf>
    <xf numFmtId="0" fontId="0" fillId="0" borderId="31" xfId="42" applyFont="1" applyBorder="1" applyAlignment="1" applyProtection="1">
      <alignment horizontal="center"/>
      <protection/>
    </xf>
    <xf numFmtId="0" fontId="0" fillId="21" borderId="11" xfId="0" applyNumberFormat="1" applyFont="1" applyFill="1" applyBorder="1" applyAlignment="1">
      <alignment horizontal="center"/>
    </xf>
    <xf numFmtId="0" fontId="0" fillId="0" borderId="19" xfId="42" applyNumberFormat="1" applyFont="1" applyBorder="1" applyAlignment="1" applyProtection="1">
      <alignment horizontal="center"/>
      <protection/>
    </xf>
    <xf numFmtId="0" fontId="0" fillId="0" borderId="31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horizontal="center"/>
      <protection/>
    </xf>
    <xf numFmtId="0" fontId="0" fillId="21" borderId="32" xfId="0" applyFont="1" applyFill="1" applyBorder="1" applyAlignment="1">
      <alignment horizontal="center"/>
    </xf>
    <xf numFmtId="0" fontId="0" fillId="0" borderId="33" xfId="42" applyFont="1" applyBorder="1" applyAlignment="1" applyProtection="1">
      <alignment horizontal="center"/>
      <protection/>
    </xf>
    <xf numFmtId="0" fontId="1" fillId="0" borderId="34" xfId="42" applyNumberFormat="1" applyFont="1" applyBorder="1" applyAlignment="1" applyProtection="1">
      <alignment horizontal="center"/>
      <protection/>
    </xf>
    <xf numFmtId="0" fontId="1" fillId="21" borderId="32" xfId="0" applyNumberFormat="1" applyFont="1" applyFill="1" applyBorder="1" applyAlignment="1">
      <alignment horizontal="center"/>
    </xf>
    <xf numFmtId="0" fontId="1" fillId="0" borderId="32" xfId="42" applyNumberFormat="1" applyFont="1" applyBorder="1" applyAlignment="1" applyProtection="1">
      <alignment horizontal="center"/>
      <protection/>
    </xf>
    <xf numFmtId="0" fontId="1" fillId="0" borderId="35" xfId="42" applyNumberFormat="1" applyFont="1" applyBorder="1" applyAlignment="1" applyProtection="1">
      <alignment horizontal="center"/>
      <protection/>
    </xf>
    <xf numFmtId="0" fontId="0" fillId="0" borderId="36" xfId="42" applyFont="1" applyBorder="1" applyAlignment="1" applyProtection="1">
      <alignment horizontal="center"/>
      <protection/>
    </xf>
    <xf numFmtId="0" fontId="0" fillId="0" borderId="36" xfId="42" applyNumberFormat="1" applyFont="1" applyBorder="1" applyAlignment="1" applyProtection="1">
      <alignment horizontal="center"/>
      <protection/>
    </xf>
    <xf numFmtId="0" fontId="0" fillId="21" borderId="32" xfId="0" applyNumberFormat="1" applyFont="1" applyFill="1" applyBorder="1" applyAlignment="1">
      <alignment horizontal="center"/>
    </xf>
    <xf numFmtId="0" fontId="0" fillId="0" borderId="32" xfId="42" applyNumberFormat="1" applyFont="1" applyBorder="1" applyAlignment="1" applyProtection="1">
      <alignment horizontal="center"/>
      <protection/>
    </xf>
    <xf numFmtId="0" fontId="0" fillId="0" borderId="18" xfId="42" applyFont="1" applyBorder="1" applyAlignment="1" applyProtection="1">
      <alignment horizontal="center"/>
      <protection/>
    </xf>
    <xf numFmtId="0" fontId="0" fillId="21" borderId="10" xfId="0" applyFont="1" applyFill="1" applyBorder="1" applyAlignment="1">
      <alignment horizontal="center"/>
    </xf>
    <xf numFmtId="0" fontId="1" fillId="0" borderId="18" xfId="42" applyNumberFormat="1" applyFont="1" applyBorder="1" applyAlignment="1" applyProtection="1">
      <alignment horizontal="center"/>
      <protection/>
    </xf>
    <xf numFmtId="0" fontId="1" fillId="21" borderId="37" xfId="0" applyNumberFormat="1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36" xfId="0" applyNumberFormat="1" applyFont="1" applyFill="1" applyBorder="1" applyAlignment="1">
      <alignment horizontal="center"/>
    </xf>
    <xf numFmtId="0" fontId="0" fillId="0" borderId="18" xfId="42" applyNumberFormat="1" applyFont="1" applyBorder="1" applyAlignment="1" applyProtection="1">
      <alignment horizontal="center"/>
      <protection/>
    </xf>
    <xf numFmtId="0" fontId="1" fillId="21" borderId="35" xfId="0" applyNumberFormat="1" applyFont="1" applyFill="1" applyBorder="1" applyAlignment="1">
      <alignment horizontal="center"/>
    </xf>
    <xf numFmtId="0" fontId="0" fillId="0" borderId="38" xfId="42" applyFont="1" applyBorder="1" applyAlignment="1" applyProtection="1">
      <alignment horizontal="center"/>
      <protection/>
    </xf>
    <xf numFmtId="0" fontId="0" fillId="0" borderId="39" xfId="42" applyFont="1" applyBorder="1" applyAlignment="1" applyProtection="1">
      <alignment horizontal="center"/>
      <protection/>
    </xf>
    <xf numFmtId="0" fontId="0" fillId="0" borderId="26" xfId="42" applyFont="1" applyBorder="1" applyAlignment="1" applyProtection="1">
      <alignment horizontal="center"/>
      <protection/>
    </xf>
    <xf numFmtId="0" fontId="0" fillId="21" borderId="28" xfId="0" applyFont="1" applyFill="1" applyBorder="1" applyAlignment="1">
      <alignment horizontal="center"/>
    </xf>
    <xf numFmtId="0" fontId="0" fillId="0" borderId="38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0" fillId="21" borderId="39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1" borderId="16" xfId="0" applyFont="1" applyFill="1" applyBorder="1" applyAlignment="1">
      <alignment horizontal="center"/>
    </xf>
    <xf numFmtId="0" fontId="0" fillId="0" borderId="29" xfId="42" applyFont="1" applyBorder="1" applyAlignment="1" applyProtection="1">
      <alignment horizontal="center"/>
      <protection/>
    </xf>
    <xf numFmtId="0" fontId="0" fillId="0" borderId="27" xfId="42" applyFont="1" applyBorder="1" applyAlignment="1" applyProtection="1">
      <alignment horizontal="center"/>
      <protection/>
    </xf>
    <xf numFmtId="0" fontId="0" fillId="0" borderId="40" xfId="42" applyFont="1" applyBorder="1" applyAlignment="1" applyProtection="1">
      <alignment horizontal="center"/>
      <protection/>
    </xf>
    <xf numFmtId="0" fontId="1" fillId="21" borderId="16" xfId="0" applyNumberFormat="1" applyFont="1" applyFill="1" applyBorder="1" applyAlignment="1">
      <alignment horizontal="center"/>
    </xf>
    <xf numFmtId="0" fontId="1" fillId="0" borderId="40" xfId="42" applyNumberFormat="1" applyFont="1" applyBorder="1" applyAlignment="1" applyProtection="1">
      <alignment horizontal="center"/>
      <protection/>
    </xf>
    <xf numFmtId="0" fontId="0" fillId="21" borderId="17" xfId="0" applyFont="1" applyFill="1" applyBorder="1" applyAlignment="1">
      <alignment horizontal="center"/>
    </xf>
    <xf numFmtId="0" fontId="0" fillId="0" borderId="23" xfId="42" applyFont="1" applyBorder="1" applyAlignment="1" applyProtection="1">
      <alignment horizontal="center"/>
      <protection/>
    </xf>
    <xf numFmtId="0" fontId="0" fillId="21" borderId="17" xfId="0" applyNumberFormat="1" applyFont="1" applyFill="1" applyBorder="1" applyAlignment="1">
      <alignment horizontal="center"/>
    </xf>
    <xf numFmtId="0" fontId="0" fillId="0" borderId="23" xfId="42" applyNumberFormat="1" applyFont="1" applyBorder="1" applyAlignment="1" applyProtection="1">
      <alignment horizontal="center"/>
      <protection/>
    </xf>
    <xf numFmtId="0" fontId="0" fillId="0" borderId="41" xfId="42" applyFont="1" applyBorder="1" applyAlignment="1" applyProtection="1">
      <alignment horizontal="center"/>
      <protection/>
    </xf>
    <xf numFmtId="0" fontId="0" fillId="0" borderId="42" xfId="42" applyFont="1" applyBorder="1" applyAlignment="1" applyProtection="1">
      <alignment horizontal="center"/>
      <protection/>
    </xf>
    <xf numFmtId="0" fontId="1" fillId="0" borderId="43" xfId="42" applyNumberFormat="1" applyFont="1" applyBorder="1" applyAlignment="1" applyProtection="1">
      <alignment horizontal="center"/>
      <protection/>
    </xf>
    <xf numFmtId="0" fontId="1" fillId="0" borderId="42" xfId="42" applyNumberFormat="1" applyFont="1" applyBorder="1" applyAlignment="1" applyProtection="1">
      <alignment horizontal="center"/>
      <protection/>
    </xf>
    <xf numFmtId="0" fontId="0" fillId="0" borderId="24" xfId="42" applyFont="1" applyBorder="1" applyAlignment="1" applyProtection="1">
      <alignment horizontal="center"/>
      <protection/>
    </xf>
    <xf numFmtId="0" fontId="0" fillId="0" borderId="24" xfId="42" applyNumberFormat="1" applyFont="1" applyBorder="1" applyAlignment="1" applyProtection="1">
      <alignment horizontal="center"/>
      <protection/>
    </xf>
    <xf numFmtId="0" fontId="0" fillId="0" borderId="44" xfId="42" applyFont="1" applyBorder="1" applyAlignment="1" applyProtection="1">
      <alignment horizontal="center"/>
      <protection/>
    </xf>
    <xf numFmtId="0" fontId="0" fillId="0" borderId="45" xfId="42" applyFont="1" applyBorder="1" applyAlignment="1" applyProtection="1">
      <alignment horizontal="center"/>
      <protection/>
    </xf>
    <xf numFmtId="0" fontId="1" fillId="0" borderId="45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 vertical="center"/>
    </xf>
    <xf numFmtId="0" fontId="0" fillId="21" borderId="46" xfId="0" applyFont="1" applyFill="1" applyBorder="1" applyAlignment="1">
      <alignment horizontal="center"/>
    </xf>
    <xf numFmtId="0" fontId="1" fillId="21" borderId="45" xfId="0" applyNumberFormat="1" applyFont="1" applyFill="1" applyBorder="1" applyAlignment="1">
      <alignment horizontal="center"/>
    </xf>
    <xf numFmtId="0" fontId="0" fillId="0" borderId="25" xfId="42" applyFont="1" applyBorder="1" applyAlignment="1" applyProtection="1">
      <alignment horizontal="center"/>
      <protection/>
    </xf>
    <xf numFmtId="0" fontId="0" fillId="21" borderId="21" xfId="0" applyFont="1" applyFill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21" borderId="4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21" borderId="17" xfId="0" applyFont="1" applyFill="1" applyBorder="1" applyAlignment="1">
      <alignment horizontal="center"/>
    </xf>
    <xf numFmtId="0" fontId="0" fillId="0" borderId="19" xfId="42" applyFont="1" applyBorder="1" applyAlignment="1" applyProtection="1">
      <alignment horizontal="center"/>
      <protection/>
    </xf>
    <xf numFmtId="0" fontId="0" fillId="0" borderId="23" xfId="42" applyFont="1" applyBorder="1" applyAlignment="1" applyProtection="1">
      <alignment horizontal="center"/>
      <protection/>
    </xf>
    <xf numFmtId="0" fontId="0" fillId="0" borderId="4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21" borderId="18" xfId="0" applyFont="1" applyFill="1" applyBorder="1" applyAlignment="1">
      <alignment horizont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center"/>
      <protection/>
    </xf>
    <xf numFmtId="0" fontId="0" fillId="21" borderId="19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4" xfId="42" applyFont="1" applyFill="1" applyBorder="1" applyAlignment="1" applyProtection="1">
      <alignment horizontal="center"/>
      <protection/>
    </xf>
    <xf numFmtId="0" fontId="0" fillId="21" borderId="10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21" borderId="42" xfId="0" applyFont="1" applyFill="1" applyBorder="1" applyAlignment="1">
      <alignment horizontal="center"/>
    </xf>
    <xf numFmtId="0" fontId="0" fillId="0" borderId="49" xfId="0" applyNumberFormat="1" applyFont="1" applyBorder="1" applyAlignment="1">
      <alignment/>
    </xf>
    <xf numFmtId="0" fontId="0" fillId="0" borderId="25" xfId="42" applyFont="1" applyBorder="1" applyAlignment="1" applyProtection="1">
      <alignment horizontal="center"/>
      <protection/>
    </xf>
    <xf numFmtId="0" fontId="0" fillId="0" borderId="26" xfId="42" applyFont="1" applyBorder="1" applyAlignment="1" applyProtection="1">
      <alignment horizontal="center"/>
      <protection/>
    </xf>
    <xf numFmtId="0" fontId="0" fillId="21" borderId="4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" fillId="0" borderId="44" xfId="42" applyFont="1" applyBorder="1" applyAlignment="1" applyProtection="1">
      <alignment horizontal="center"/>
      <protection/>
    </xf>
    <xf numFmtId="0" fontId="1" fillId="0" borderId="29" xfId="42" applyFont="1" applyBorder="1" applyAlignment="1" applyProtection="1">
      <alignment horizontal="center"/>
      <protection/>
    </xf>
    <xf numFmtId="0" fontId="1" fillId="0" borderId="10" xfId="42" applyFont="1" applyFill="1" applyBorder="1" applyAlignment="1" applyProtection="1">
      <alignment horizontal="center"/>
      <protection/>
    </xf>
    <xf numFmtId="0" fontId="1" fillId="0" borderId="45" xfId="42" applyFont="1" applyFill="1" applyBorder="1" applyAlignment="1" applyProtection="1">
      <alignment horizontal="center"/>
      <protection/>
    </xf>
    <xf numFmtId="0" fontId="1" fillId="0" borderId="29" xfId="42" applyFont="1" applyFill="1" applyBorder="1" applyAlignment="1" applyProtection="1">
      <alignment horizontal="center"/>
      <protection/>
    </xf>
    <xf numFmtId="0" fontId="1" fillId="0" borderId="44" xfId="42" applyFont="1" applyFill="1" applyBorder="1" applyAlignment="1" applyProtection="1">
      <alignment horizontal="center"/>
      <protection/>
    </xf>
    <xf numFmtId="0" fontId="1" fillId="0" borderId="10" xfId="42" applyFont="1" applyBorder="1" applyAlignment="1" applyProtection="1">
      <alignment horizontal="center"/>
      <protection/>
    </xf>
    <xf numFmtId="0" fontId="1" fillId="0" borderId="0" xfId="42" applyFont="1" applyBorder="1" applyAlignment="1" applyProtection="1">
      <alignment horizontal="center"/>
      <protection/>
    </xf>
    <xf numFmtId="0" fontId="1" fillId="0" borderId="27" xfId="42" applyFont="1" applyBorder="1" applyAlignment="1" applyProtection="1">
      <alignment horizontal="center"/>
      <protection/>
    </xf>
    <xf numFmtId="0" fontId="1" fillId="0" borderId="30" xfId="42" applyFont="1" applyBorder="1" applyAlignment="1" applyProtection="1">
      <alignment horizontal="center"/>
      <protection/>
    </xf>
    <xf numFmtId="0" fontId="1" fillId="0" borderId="33" xfId="42" applyFont="1" applyBorder="1" applyAlignment="1" applyProtection="1">
      <alignment horizontal="center"/>
      <protection/>
    </xf>
    <xf numFmtId="0" fontId="1" fillId="0" borderId="18" xfId="42" applyFont="1" applyBorder="1" applyAlignment="1" applyProtection="1">
      <alignment horizontal="center"/>
      <protection/>
    </xf>
    <xf numFmtId="0" fontId="1" fillId="0" borderId="35" xfId="42" applyFont="1" applyBorder="1" applyAlignment="1" applyProtection="1">
      <alignment horizontal="center"/>
      <protection/>
    </xf>
    <xf numFmtId="0" fontId="1" fillId="0" borderId="45" xfId="42" applyFont="1" applyBorder="1" applyAlignment="1" applyProtection="1">
      <alignment horizontal="center"/>
      <protection/>
    </xf>
    <xf numFmtId="0" fontId="1" fillId="0" borderId="18" xfId="42" applyFont="1" applyFill="1" applyBorder="1" applyAlignment="1" applyProtection="1">
      <alignment horizontal="center"/>
      <protection/>
    </xf>
    <xf numFmtId="0" fontId="1" fillId="0" borderId="20" xfId="42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48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0" fillId="0" borderId="50" xfId="42" applyFont="1" applyFill="1" applyBorder="1" applyAlignment="1" applyProtection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0" fontId="3" fillId="17" borderId="50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3" fillId="0" borderId="50" xfId="42" applyFont="1" applyFill="1" applyBorder="1" applyAlignment="1" applyProtection="1">
      <alignment horizontal="left" vertical="center" wrapText="1"/>
      <protection/>
    </xf>
    <xf numFmtId="0" fontId="3" fillId="0" borderId="50" xfId="42" applyFont="1" applyFill="1" applyBorder="1" applyAlignment="1" applyProtection="1">
      <alignment horizontal="center" vertical="center" wrapText="1"/>
      <protection/>
    </xf>
    <xf numFmtId="0" fontId="0" fillId="0" borderId="50" xfId="42" applyFont="1" applyBorder="1" applyAlignment="1" applyProtection="1">
      <alignment horizontal="center" vertical="center" wrapText="1"/>
      <protection/>
    </xf>
    <xf numFmtId="0" fontId="21" fillId="17" borderId="16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21" fillId="17" borderId="51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25" borderId="52" xfId="42" applyFont="1" applyFill="1" applyBorder="1" applyAlignment="1" applyProtection="1">
      <alignment horizontal="center" vertical="center" wrapText="1"/>
      <protection/>
    </xf>
    <xf numFmtId="0" fontId="18" fillId="25" borderId="53" xfId="42" applyFont="1" applyFill="1" applyBorder="1" applyAlignment="1" applyProtection="1">
      <alignment horizontal="center" vertical="center" wrapText="1"/>
      <protection/>
    </xf>
    <xf numFmtId="0" fontId="18" fillId="25" borderId="5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1" fillId="24" borderId="52" xfId="42" applyFont="1" applyFill="1" applyBorder="1" applyAlignment="1" applyProtection="1">
      <alignment horizontal="center" vertical="center"/>
      <protection/>
    </xf>
    <xf numFmtId="0" fontId="11" fillId="24" borderId="53" xfId="42" applyFont="1" applyFill="1" applyBorder="1" applyAlignment="1" applyProtection="1">
      <alignment horizontal="center" vertical="center"/>
      <protection/>
    </xf>
    <xf numFmtId="0" fontId="11" fillId="24" borderId="54" xfId="42" applyFont="1" applyFill="1" applyBorder="1" applyAlignment="1" applyProtection="1">
      <alignment horizontal="center" vertical="center"/>
      <protection/>
    </xf>
    <xf numFmtId="0" fontId="21" fillId="26" borderId="16" xfId="0" applyFont="1" applyFill="1" applyBorder="1" applyAlignment="1">
      <alignment horizontal="center" vertical="center"/>
    </xf>
    <xf numFmtId="0" fontId="21" fillId="26" borderId="41" xfId="0" applyFont="1" applyFill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>
      <alignment horizontal="left" vertical="center" wrapText="1"/>
    </xf>
    <xf numFmtId="0" fontId="3" fillId="0" borderId="59" xfId="42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62" xfId="42" applyFont="1" applyBorder="1" applyAlignment="1" applyProtection="1">
      <alignment horizontal="left" vertical="center" wrapText="1"/>
      <protection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3" fillId="0" borderId="67" xfId="42" applyFont="1" applyBorder="1" applyAlignment="1" applyProtection="1">
      <alignment horizontal="left" vertical="center" wrapText="1"/>
      <protection/>
    </xf>
    <xf numFmtId="0" fontId="3" fillId="0" borderId="68" xfId="42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left" vertical="center" wrapText="1"/>
    </xf>
    <xf numFmtId="0" fontId="3" fillId="0" borderId="70" xfId="42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5" xfId="0" applyNumberFormat="1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3" fillId="0" borderId="73" xfId="42" applyFont="1" applyBorder="1" applyAlignment="1" applyProtection="1">
      <alignment horizontal="left" vertical="center" wrapText="1"/>
      <protection/>
    </xf>
    <xf numFmtId="0" fontId="5" fillId="0" borderId="73" xfId="0" applyFont="1" applyBorder="1" applyAlignment="1">
      <alignment horizontal="left" vertical="center" wrapText="1"/>
    </xf>
    <xf numFmtId="0" fontId="3" fillId="0" borderId="72" xfId="42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3" fillId="0" borderId="74" xfId="42" applyFont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>
      <alignment horizontal="left" vertical="center" wrapText="1"/>
    </xf>
    <xf numFmtId="0" fontId="3" fillId="0" borderId="76" xfId="42" applyFont="1" applyBorder="1" applyAlignment="1" applyProtection="1">
      <alignment horizontal="left" vertical="center" wrapText="1"/>
      <protection/>
    </xf>
    <xf numFmtId="0" fontId="5" fillId="0" borderId="7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6" fillId="27" borderId="16" xfId="42" applyFont="1" applyFill="1" applyBorder="1" applyAlignment="1" applyProtection="1">
      <alignment horizontal="center" vertical="center"/>
      <protection/>
    </xf>
    <xf numFmtId="0" fontId="16" fillId="27" borderId="27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4" borderId="52" xfId="42" applyNumberFormat="1" applyFont="1" applyFill="1" applyBorder="1" applyAlignment="1" applyProtection="1">
      <alignment horizontal="center" vertical="center" wrapText="1"/>
      <protection/>
    </xf>
    <xf numFmtId="0" fontId="2" fillId="4" borderId="53" xfId="42" applyNumberFormat="1" applyFont="1" applyFill="1" applyBorder="1" applyAlignment="1" applyProtection="1">
      <alignment horizontal="center" vertical="center" wrapText="1"/>
      <protection/>
    </xf>
    <xf numFmtId="0" fontId="2" fillId="4" borderId="54" xfId="42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3" fillId="0" borderId="19" xfId="42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9" xfId="42" applyFont="1" applyFill="1" applyBorder="1" applyAlignment="1" applyProtection="1">
      <alignment horizontal="left" vertical="center" wrapText="1"/>
      <protection/>
    </xf>
    <xf numFmtId="0" fontId="3" fillId="0" borderId="50" xfId="42" applyFont="1" applyBorder="1" applyAlignment="1" applyProtection="1">
      <alignment horizontal="left" vertical="center" wrapText="1"/>
      <protection/>
    </xf>
    <xf numFmtId="0" fontId="3" fillId="0" borderId="79" xfId="0" applyFont="1" applyBorder="1" applyAlignment="1">
      <alignment horizontal="left" vertical="center" wrapText="1"/>
    </xf>
    <xf numFmtId="0" fontId="0" fillId="0" borderId="79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46" xfId="42" applyFont="1" applyBorder="1" applyAlignment="1" applyProtection="1">
      <alignment horizontal="center" vertical="center" wrapText="1"/>
      <protection/>
    </xf>
    <xf numFmtId="0" fontId="11" fillId="27" borderId="52" xfId="0" applyFont="1" applyFill="1" applyBorder="1" applyAlignment="1">
      <alignment horizontal="center" vertical="center"/>
    </xf>
    <xf numFmtId="0" fontId="11" fillId="27" borderId="54" xfId="0" applyFont="1" applyFill="1" applyBorder="1" applyAlignment="1">
      <alignment horizontal="center" vertical="center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0" fillId="0" borderId="76" xfId="42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  <sheetDataSet>
      <sheetData sheetId="5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  <row r="22">
          <cell r="B22">
            <v>9</v>
          </cell>
        </row>
        <row r="24">
          <cell r="B24">
            <v>10</v>
          </cell>
        </row>
        <row r="26">
          <cell r="B26">
            <v>11</v>
          </cell>
        </row>
        <row r="28">
          <cell r="B28">
            <v>12</v>
          </cell>
        </row>
        <row r="30">
          <cell r="B30">
            <v>13</v>
          </cell>
        </row>
        <row r="32">
          <cell r="B32">
            <v>14</v>
          </cell>
        </row>
        <row r="34">
          <cell r="B34">
            <v>15</v>
          </cell>
        </row>
        <row r="36">
          <cell r="B3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spans="3:6" ht="26.25" customHeight="1">
      <c r="C2" s="8" t="s">
        <v>26</v>
      </c>
      <c r="F2" s="49" t="str">
        <f>HYPERLINK('пр.взвешивания'!E3)</f>
        <v>в.к.    48      кг.</v>
      </c>
    </row>
    <row r="3" ht="25.5" customHeight="1">
      <c r="C3" s="7" t="s">
        <v>27</v>
      </c>
    </row>
    <row r="4" spans="1:9" ht="12.75">
      <c r="A4" s="178" t="s">
        <v>25</v>
      </c>
      <c r="B4" s="178" t="s">
        <v>0</v>
      </c>
      <c r="C4" s="187" t="s">
        <v>1</v>
      </c>
      <c r="D4" s="178" t="s">
        <v>2</v>
      </c>
      <c r="E4" s="178" t="s">
        <v>3</v>
      </c>
      <c r="F4" s="178" t="s">
        <v>13</v>
      </c>
      <c r="G4" s="178" t="s">
        <v>14</v>
      </c>
      <c r="H4" s="178" t="s">
        <v>15</v>
      </c>
      <c r="I4" s="178" t="s">
        <v>16</v>
      </c>
    </row>
    <row r="5" spans="1:9" ht="12.7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12.75">
      <c r="A6" s="183"/>
      <c r="B6" s="191">
        <v>7</v>
      </c>
      <c r="C6" s="189" t="str">
        <f>VLOOKUP(B6,'пр.взвешивания'!B6:C35,2,FALSE)</f>
        <v>ЯКУПОВА Эльвира Мухтаровна</v>
      </c>
      <c r="D6" s="190" t="str">
        <f>VLOOKUP(B6,'пр.взвешивания'!B6:D35,3,FALSE)</f>
        <v>26.05.93 мс</v>
      </c>
      <c r="E6" s="190" t="str">
        <f>VLOOKUP(B6,'пр.взвешивания'!B6:E35,4,FALSE)</f>
        <v>ПФО Башкортостан Стерлитомак  МО</v>
      </c>
      <c r="F6" s="182"/>
      <c r="G6" s="184"/>
      <c r="H6" s="185"/>
      <c r="I6" s="178"/>
    </row>
    <row r="7" spans="1:9" ht="12.75">
      <c r="A7" s="183"/>
      <c r="B7" s="178"/>
      <c r="C7" s="189"/>
      <c r="D7" s="190"/>
      <c r="E7" s="190"/>
      <c r="F7" s="182"/>
      <c r="G7" s="182"/>
      <c r="H7" s="185"/>
      <c r="I7" s="178"/>
    </row>
    <row r="8" spans="1:9" ht="12.75">
      <c r="A8" s="179"/>
      <c r="B8" s="188">
        <v>14</v>
      </c>
      <c r="C8" s="189" t="str">
        <f>VLOOKUP(B8,'пр.взвешивания'!B6:C37,2,FALSE)</f>
        <v>НОВОЖИЛОВА Анастасия Евгеньевна</v>
      </c>
      <c r="D8" s="190" t="str">
        <f>VLOOKUP(B8,'пр.взвешивания'!B6:D37,3,FALSE)</f>
        <v>27.11.92  кмс</v>
      </c>
      <c r="E8" s="190" t="str">
        <f>VLOOKUP(B8,'пр.взвешивания'!B6:E37,4,FALSE)</f>
        <v>УФО Свердловская, Н.Тагил  ПР</v>
      </c>
      <c r="F8" s="182"/>
      <c r="G8" s="182"/>
      <c r="H8" s="178"/>
      <c r="I8" s="178"/>
    </row>
    <row r="9" spans="1:9" ht="12.75">
      <c r="A9" s="179"/>
      <c r="B9" s="178"/>
      <c r="C9" s="189"/>
      <c r="D9" s="190"/>
      <c r="E9" s="190"/>
      <c r="F9" s="182"/>
      <c r="G9" s="182"/>
      <c r="H9" s="178"/>
      <c r="I9" s="178"/>
    </row>
    <row r="10" spans="3:5" ht="28.5" customHeight="1">
      <c r="C10" s="5"/>
      <c r="D10" s="5"/>
      <c r="E10" s="174" t="s">
        <v>28</v>
      </c>
    </row>
    <row r="11" spans="3:9" ht="19.5" customHeight="1">
      <c r="C11" s="5"/>
      <c r="D11" s="5"/>
      <c r="E11" s="174" t="s">
        <v>7</v>
      </c>
      <c r="F11" s="10"/>
      <c r="G11" s="10"/>
      <c r="H11" s="10"/>
      <c r="I11" s="10"/>
    </row>
    <row r="12" spans="3:5" ht="19.5" customHeight="1">
      <c r="C12" s="5"/>
      <c r="D12" s="5"/>
      <c r="E12" s="174" t="s">
        <v>8</v>
      </c>
    </row>
    <row r="13" spans="3:9" ht="19.5" customHeight="1">
      <c r="C13" s="5"/>
      <c r="D13" s="5"/>
      <c r="E13" s="174"/>
      <c r="F13" s="1"/>
      <c r="G13" s="1"/>
      <c r="H13" s="1"/>
      <c r="I13" s="1"/>
    </row>
    <row r="14" spans="3:9" ht="19.5" customHeight="1">
      <c r="C14" s="5"/>
      <c r="D14" s="5"/>
      <c r="E14" s="175"/>
      <c r="F14" s="2"/>
      <c r="G14" s="2"/>
      <c r="H14" s="2"/>
      <c r="I14" s="2"/>
    </row>
    <row r="15" spans="3:6" ht="21" customHeight="1">
      <c r="C15" s="7" t="s">
        <v>34</v>
      </c>
      <c r="D15" s="5"/>
      <c r="E15" s="174"/>
      <c r="F15" s="49" t="str">
        <f>HYPERLINK('пр.взвешивания'!E3)</f>
        <v>в.к.    48      кг.</v>
      </c>
    </row>
    <row r="16" spans="1:9" ht="12.75">
      <c r="A16" s="178" t="s">
        <v>25</v>
      </c>
      <c r="B16" s="178" t="s">
        <v>0</v>
      </c>
      <c r="C16" s="187" t="s">
        <v>1</v>
      </c>
      <c r="D16" s="178" t="s">
        <v>2</v>
      </c>
      <c r="E16" s="178" t="s">
        <v>3</v>
      </c>
      <c r="F16" s="178" t="s">
        <v>13</v>
      </c>
      <c r="G16" s="178" t="s">
        <v>14</v>
      </c>
      <c r="H16" s="178" t="s">
        <v>15</v>
      </c>
      <c r="I16" s="178" t="s">
        <v>16</v>
      </c>
    </row>
    <row r="17" spans="1:9" ht="12.75">
      <c r="A17" s="186"/>
      <c r="B17" s="186"/>
      <c r="C17" s="186"/>
      <c r="D17" s="186"/>
      <c r="E17" s="186"/>
      <c r="F17" s="186"/>
      <c r="G17" s="186"/>
      <c r="H17" s="186"/>
      <c r="I17" s="186"/>
    </row>
    <row r="18" spans="1:9" ht="12.75">
      <c r="A18" s="183"/>
      <c r="B18" s="191">
        <v>11</v>
      </c>
      <c r="C18" s="189" t="str">
        <f>VLOOKUP(B18,'пр.взвешивания'!B6:C47,2,FALSE)</f>
        <v>КОЗЛОВА Мария Александровна</v>
      </c>
      <c r="D18" s="190" t="str">
        <f>VLOOKUP(B18,'пр.взвешивания'!B6:D47,3,FALSE)</f>
        <v>10.04.92 мс</v>
      </c>
      <c r="E18" s="190" t="str">
        <f>VLOOKUP(B18,'пр.взвешивания'!B6:E47,4,FALSE)</f>
        <v>ЦФО Тверская Торжок МО</v>
      </c>
      <c r="F18" s="182"/>
      <c r="G18" s="184"/>
      <c r="H18" s="185"/>
      <c r="I18" s="178"/>
    </row>
    <row r="19" spans="1:9" ht="12.75">
      <c r="A19" s="183"/>
      <c r="B19" s="178"/>
      <c r="C19" s="189"/>
      <c r="D19" s="190"/>
      <c r="E19" s="190"/>
      <c r="F19" s="182"/>
      <c r="G19" s="182"/>
      <c r="H19" s="185"/>
      <c r="I19" s="178"/>
    </row>
    <row r="20" spans="1:9" ht="12.75">
      <c r="A20" s="179"/>
      <c r="B20" s="188">
        <v>8</v>
      </c>
      <c r="C20" s="189" t="str">
        <f>VLOOKUP(B20,'пр.взвешивания'!B6:C49,2,FALSE)</f>
        <v>ЛЕБЕДЕВА Ксения Александровна</v>
      </c>
      <c r="D20" s="190" t="str">
        <f>VLOOKUP(B20,'пр.взвешивания'!B6:D49,3,FALSE)</f>
        <v>01.08.92 кмс</v>
      </c>
      <c r="E20" s="190" t="str">
        <f>VLOOKUP(B20,'пр.взвешивания'!B6:E49,4,FALSE)</f>
        <v>ПФО Нижегородская Кстово МО</v>
      </c>
      <c r="F20" s="182"/>
      <c r="G20" s="182"/>
      <c r="H20" s="178"/>
      <c r="I20" s="178"/>
    </row>
    <row r="21" spans="1:9" ht="12.75">
      <c r="A21" s="179"/>
      <c r="B21" s="178"/>
      <c r="C21" s="189"/>
      <c r="D21" s="190"/>
      <c r="E21" s="190"/>
      <c r="F21" s="182"/>
      <c r="G21" s="182"/>
      <c r="H21" s="178"/>
      <c r="I21" s="178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1" t="s">
        <v>29</v>
      </c>
      <c r="F28" s="49" t="str">
        <f>HYPERLINK('пр.взвешивания'!E3)</f>
        <v>в.к.    48      кг.</v>
      </c>
    </row>
    <row r="29" spans="1:9" ht="12.75">
      <c r="A29" s="178" t="s">
        <v>25</v>
      </c>
      <c r="B29" s="178" t="s">
        <v>0</v>
      </c>
      <c r="C29" s="187" t="s">
        <v>1</v>
      </c>
      <c r="D29" s="178" t="s">
        <v>2</v>
      </c>
      <c r="E29" s="178" t="s">
        <v>3</v>
      </c>
      <c r="F29" s="178" t="s">
        <v>13</v>
      </c>
      <c r="G29" s="178" t="s">
        <v>14</v>
      </c>
      <c r="H29" s="178" t="s">
        <v>15</v>
      </c>
      <c r="I29" s="178" t="s">
        <v>16</v>
      </c>
    </row>
    <row r="30" spans="1:9" ht="12.75">
      <c r="A30" s="186"/>
      <c r="B30" s="186"/>
      <c r="C30" s="186"/>
      <c r="D30" s="186"/>
      <c r="E30" s="186"/>
      <c r="F30" s="186"/>
      <c r="G30" s="186"/>
      <c r="H30" s="186"/>
      <c r="I30" s="186"/>
    </row>
    <row r="31" spans="1:9" ht="12.75">
      <c r="A31" s="183"/>
      <c r="B31" s="178">
        <v>14</v>
      </c>
      <c r="C31" s="180" t="str">
        <f>VLOOKUP(B31,'пр.взвешивания'!B6:C60,2,FALSE)</f>
        <v>НОВОЖИЛОВА Анастасия Евгеньевна</v>
      </c>
      <c r="D31" s="181" t="str">
        <f>VLOOKUP(B31,'пр.взвешивания'!B6:D60,3,FALSE)</f>
        <v>27.11.92  кмс</v>
      </c>
      <c r="E31" s="181" t="str">
        <f>VLOOKUP(B31,'пр.взвешивания'!B6:E60,4,FALSE)</f>
        <v>УФО Свердловская, Н.Тагил  ПР</v>
      </c>
      <c r="F31" s="182"/>
      <c r="G31" s="184"/>
      <c r="H31" s="185"/>
      <c r="I31" s="178"/>
    </row>
    <row r="32" spans="1:9" ht="12.75">
      <c r="A32" s="183"/>
      <c r="B32" s="178"/>
      <c r="C32" s="180"/>
      <c r="D32" s="181"/>
      <c r="E32" s="181"/>
      <c r="F32" s="182"/>
      <c r="G32" s="182"/>
      <c r="H32" s="185"/>
      <c r="I32" s="178"/>
    </row>
    <row r="33" spans="1:9" ht="12.75">
      <c r="A33" s="179"/>
      <c r="B33" s="178">
        <v>11</v>
      </c>
      <c r="C33" s="180" t="str">
        <f>VLOOKUP(B33,'пр.взвешивания'!B6:C62,2,FALSE)</f>
        <v>КОЗЛОВА Мария Александровна</v>
      </c>
      <c r="D33" s="181" t="str">
        <f>VLOOKUP(B33,'пр.взвешивания'!B6:D62,3,FALSE)</f>
        <v>10.04.92 мс</v>
      </c>
      <c r="E33" s="181" t="str">
        <f>VLOOKUP(B33,'пр.взвешивания'!B6:E62,4,FALSE)</f>
        <v>ЦФО Тверская Торжок МО</v>
      </c>
      <c r="F33" s="182"/>
      <c r="G33" s="182"/>
      <c r="H33" s="178"/>
      <c r="I33" s="178"/>
    </row>
    <row r="34" spans="1:9" ht="12.75">
      <c r="A34" s="179"/>
      <c r="B34" s="178"/>
      <c r="C34" s="180"/>
      <c r="D34" s="181"/>
      <c r="E34" s="181"/>
      <c r="F34" s="182"/>
      <c r="G34" s="182"/>
      <c r="H34" s="178"/>
      <c r="I34" s="178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E16:E17"/>
    <mergeCell ref="F16:F17"/>
    <mergeCell ref="G16:G17"/>
    <mergeCell ref="H16:H17"/>
    <mergeCell ref="A16:A17"/>
    <mergeCell ref="B16:B17"/>
    <mergeCell ref="C16:C17"/>
    <mergeCell ref="D16:D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20:E21"/>
    <mergeCell ref="F20:F21"/>
    <mergeCell ref="G20:G21"/>
    <mergeCell ref="H20:H21"/>
    <mergeCell ref="A20:A21"/>
    <mergeCell ref="B20:B21"/>
    <mergeCell ref="C20:C21"/>
    <mergeCell ref="D20:D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202" t="str">
        <f>'[2]реквизиты'!$A$2</f>
        <v>Первенство России среди юниорок 1992 - 93 гг.р.</v>
      </c>
      <c r="B1" s="203"/>
      <c r="C1" s="203"/>
      <c r="D1" s="203"/>
      <c r="E1" s="203"/>
      <c r="F1" s="203"/>
      <c r="G1" s="203"/>
      <c r="H1" s="204"/>
    </row>
    <row r="2" spans="1:8" ht="12.75">
      <c r="A2" s="205" t="str">
        <f>'[2]реквизиты'!$A$3</f>
        <v>13 - 17 февраля 2012 г.               г. Кстово</v>
      </c>
      <c r="B2" s="205"/>
      <c r="C2" s="205"/>
      <c r="D2" s="205"/>
      <c r="E2" s="205"/>
      <c r="F2" s="205"/>
      <c r="G2" s="205"/>
      <c r="H2" s="205"/>
    </row>
    <row r="3" spans="1:8" ht="18.75" thickBot="1">
      <c r="A3" s="206" t="s">
        <v>38</v>
      </c>
      <c r="B3" s="206"/>
      <c r="C3" s="206"/>
      <c r="D3" s="206"/>
      <c r="E3" s="206"/>
      <c r="F3" s="206"/>
      <c r="G3" s="206"/>
      <c r="H3" s="206"/>
    </row>
    <row r="4" spans="2:8" ht="18.75" thickBot="1">
      <c r="B4" s="50"/>
      <c r="C4" s="51"/>
      <c r="D4" s="207" t="str">
        <f>'пр.взвешивания'!E3</f>
        <v>в.к.    48      кг.</v>
      </c>
      <c r="E4" s="208"/>
      <c r="F4" s="209"/>
      <c r="G4" s="51"/>
      <c r="H4" s="51"/>
    </row>
    <row r="5" spans="1:8" ht="18.75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192" t="s">
        <v>39</v>
      </c>
      <c r="B6" s="195" t="str">
        <f>VLOOKUP(J6,'пр.взвешивания'!B6:G71,2,FALSE)</f>
        <v>КОЗЛОВА Мария Александровна</v>
      </c>
      <c r="C6" s="195"/>
      <c r="D6" s="195"/>
      <c r="E6" s="195"/>
      <c r="F6" s="195"/>
      <c r="G6" s="195"/>
      <c r="H6" s="197" t="str">
        <f>VLOOKUP(J6,'пр.взвешивания'!B6:G71,3,FALSE)</f>
        <v>10.04.92 мс</v>
      </c>
      <c r="I6" s="51"/>
      <c r="J6" s="52">
        <v>11</v>
      </c>
    </row>
    <row r="7" spans="1:10" ht="18">
      <c r="A7" s="193"/>
      <c r="B7" s="196"/>
      <c r="C7" s="196"/>
      <c r="D7" s="196"/>
      <c r="E7" s="196"/>
      <c r="F7" s="196"/>
      <c r="G7" s="196"/>
      <c r="H7" s="198"/>
      <c r="I7" s="51"/>
      <c r="J7" s="52"/>
    </row>
    <row r="8" spans="1:10" ht="18">
      <c r="A8" s="193"/>
      <c r="B8" s="199" t="str">
        <f>VLOOKUP(J6,'пр.взвешивания'!B6:G71,4,FALSE)</f>
        <v>ЦФО Тверская Торжок МО</v>
      </c>
      <c r="C8" s="199"/>
      <c r="D8" s="199"/>
      <c r="E8" s="199"/>
      <c r="F8" s="199"/>
      <c r="G8" s="199"/>
      <c r="H8" s="198"/>
      <c r="I8" s="51"/>
      <c r="J8" s="52"/>
    </row>
    <row r="9" spans="1:10" ht="18.75" thickBot="1">
      <c r="A9" s="194"/>
      <c r="B9" s="200"/>
      <c r="C9" s="200"/>
      <c r="D9" s="200"/>
      <c r="E9" s="200"/>
      <c r="F9" s="200"/>
      <c r="G9" s="200"/>
      <c r="H9" s="201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213" t="s">
        <v>40</v>
      </c>
      <c r="B11" s="195" t="str">
        <f>VLOOKUP(J11,'пр.взвешивания'!B1:G76,2,FALSE)</f>
        <v>СУВОРОВА Татьяна Владимировна</v>
      </c>
      <c r="C11" s="195"/>
      <c r="D11" s="195"/>
      <c r="E11" s="195"/>
      <c r="F11" s="195"/>
      <c r="G11" s="195"/>
      <c r="H11" s="197" t="str">
        <f>VLOOKUP(J11,'пр.взвешивания'!B1:G76,3,FALSE)</f>
        <v>03.07.92 кмс</v>
      </c>
      <c r="I11" s="51"/>
      <c r="J11" s="52">
        <v>4</v>
      </c>
    </row>
    <row r="12" spans="1:10" ht="18" customHeight="1">
      <c r="A12" s="214"/>
      <c r="B12" s="196"/>
      <c r="C12" s="196"/>
      <c r="D12" s="196"/>
      <c r="E12" s="196"/>
      <c r="F12" s="196"/>
      <c r="G12" s="196"/>
      <c r="H12" s="198"/>
      <c r="I12" s="51"/>
      <c r="J12" s="52"/>
    </row>
    <row r="13" spans="1:10" ht="18">
      <c r="A13" s="214"/>
      <c r="B13" s="199" t="str">
        <f>VLOOKUP(J11,'пр.взвешивания'!B1:G76,4,FALSE)</f>
        <v>ДВФО Хабаровский Хабаровск МО</v>
      </c>
      <c r="C13" s="199"/>
      <c r="D13" s="199"/>
      <c r="E13" s="199"/>
      <c r="F13" s="199"/>
      <c r="G13" s="199"/>
      <c r="H13" s="198"/>
      <c r="I13" s="51"/>
      <c r="J13" s="52"/>
    </row>
    <row r="14" spans="1:10" ht="18.75" thickBot="1">
      <c r="A14" s="215"/>
      <c r="B14" s="200"/>
      <c r="C14" s="200"/>
      <c r="D14" s="200"/>
      <c r="E14" s="200"/>
      <c r="F14" s="200"/>
      <c r="G14" s="200"/>
      <c r="H14" s="201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210" t="s">
        <v>41</v>
      </c>
      <c r="B16" s="195" t="str">
        <f>VLOOKUP(J16,'пр.взвешивания'!B6:G81,2,FALSE)</f>
        <v>ЯКУПОВА Эльвира Мухтаровна</v>
      </c>
      <c r="C16" s="195"/>
      <c r="D16" s="195"/>
      <c r="E16" s="195"/>
      <c r="F16" s="195"/>
      <c r="G16" s="195"/>
      <c r="H16" s="197" t="str">
        <f>VLOOKUP(J16,'пр.взвешивания'!B6:G81,3,FALSE)</f>
        <v>26.05.93 мс</v>
      </c>
      <c r="I16" s="51"/>
      <c r="J16" s="52">
        <v>7</v>
      </c>
    </row>
    <row r="17" spans="1:10" ht="18" customHeight="1">
      <c r="A17" s="211"/>
      <c r="B17" s="196"/>
      <c r="C17" s="196"/>
      <c r="D17" s="196"/>
      <c r="E17" s="196"/>
      <c r="F17" s="196"/>
      <c r="G17" s="196"/>
      <c r="H17" s="198"/>
      <c r="I17" s="51"/>
      <c r="J17" s="52"/>
    </row>
    <row r="18" spans="1:10" ht="18">
      <c r="A18" s="211"/>
      <c r="B18" s="199" t="str">
        <f>VLOOKUP(J16,'пр.взвешивания'!B6:G81,4,FALSE)</f>
        <v>ПФО Башкортостан Стерлитомак  МО</v>
      </c>
      <c r="C18" s="199"/>
      <c r="D18" s="199"/>
      <c r="E18" s="199"/>
      <c r="F18" s="199"/>
      <c r="G18" s="199"/>
      <c r="H18" s="198"/>
      <c r="I18" s="51"/>
      <c r="J18" s="52"/>
    </row>
    <row r="19" spans="1:10" ht="18.75" thickBot="1">
      <c r="A19" s="212"/>
      <c r="B19" s="200"/>
      <c r="C19" s="200"/>
      <c r="D19" s="200"/>
      <c r="E19" s="200"/>
      <c r="F19" s="200"/>
      <c r="G19" s="200"/>
      <c r="H19" s="201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210" t="s">
        <v>41</v>
      </c>
      <c r="B21" s="195" t="str">
        <f>VLOOKUP(J21,'пр.взвешивания'!B1:G86,2,FALSE)</f>
        <v>ЛЕБЕДЕВА Ксения Александровна</v>
      </c>
      <c r="C21" s="195"/>
      <c r="D21" s="195"/>
      <c r="E21" s="195"/>
      <c r="F21" s="195"/>
      <c r="G21" s="195"/>
      <c r="H21" s="197" t="str">
        <f>VLOOKUP(J21,'пр.взвешивания'!B1:G86,3,FALSE)</f>
        <v>01.08.92 кмс</v>
      </c>
      <c r="I21" s="51"/>
      <c r="J21" s="52">
        <v>8</v>
      </c>
    </row>
    <row r="22" spans="1:10" ht="18" customHeight="1">
      <c r="A22" s="211"/>
      <c r="B22" s="196"/>
      <c r="C22" s="196"/>
      <c r="D22" s="196"/>
      <c r="E22" s="196"/>
      <c r="F22" s="196"/>
      <c r="G22" s="196"/>
      <c r="H22" s="198"/>
      <c r="I22" s="51"/>
      <c r="J22" s="52"/>
    </row>
    <row r="23" spans="1:9" ht="18">
      <c r="A23" s="211"/>
      <c r="B23" s="199" t="str">
        <f>VLOOKUP(J21,'пр.взвешивания'!B1:G86,4,FALSE)</f>
        <v>ПФО Нижегородская Кстово МО</v>
      </c>
      <c r="C23" s="199"/>
      <c r="D23" s="199"/>
      <c r="E23" s="199"/>
      <c r="F23" s="199"/>
      <c r="G23" s="199"/>
      <c r="H23" s="198"/>
      <c r="I23" s="51"/>
    </row>
    <row r="24" spans="1:9" ht="18.75" thickBot="1">
      <c r="A24" s="212"/>
      <c r="B24" s="200"/>
      <c r="C24" s="200"/>
      <c r="D24" s="200"/>
      <c r="E24" s="200"/>
      <c r="F24" s="200"/>
      <c r="G24" s="200"/>
      <c r="H24" s="201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42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216" t="s">
        <v>126</v>
      </c>
      <c r="B28" s="217"/>
      <c r="C28" s="217"/>
      <c r="D28" s="217"/>
      <c r="E28" s="217"/>
      <c r="F28" s="217"/>
      <c r="G28" s="217"/>
      <c r="H28" s="197"/>
      <c r="J28">
        <v>11</v>
      </c>
    </row>
    <row r="29" spans="1:8" ht="13.5" thickBot="1">
      <c r="A29" s="218"/>
      <c r="B29" s="200"/>
      <c r="C29" s="200"/>
      <c r="D29" s="200"/>
      <c r="E29" s="200"/>
      <c r="F29" s="200"/>
      <c r="G29" s="200"/>
      <c r="H29" s="201"/>
    </row>
    <row r="32" spans="1:8" ht="18">
      <c r="A32" s="51" t="s">
        <v>43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  <row r="39" spans="1:8" ht="18">
      <c r="A39" s="53"/>
      <c r="B39" s="53"/>
      <c r="C39" s="53"/>
      <c r="D39" s="53"/>
      <c r="E39" s="53"/>
      <c r="F39" s="53"/>
      <c r="G39" s="53"/>
      <c r="H39" s="5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27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219" t="s">
        <v>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0" ht="28.5" customHeight="1" thickBot="1">
      <c r="A2" s="13"/>
      <c r="B2" s="292" t="s">
        <v>35</v>
      </c>
      <c r="C2" s="292"/>
      <c r="D2" s="292"/>
      <c r="E2" s="292"/>
      <c r="F2" s="292"/>
      <c r="G2" s="292"/>
      <c r="H2" s="292"/>
      <c r="I2" s="292"/>
      <c r="K2" s="293" t="str">
        <f>HYPERLINK('[2]реквизиты'!$A$2)</f>
        <v>Первенство России среди юниорок 1992 - 93 гг.р.</v>
      </c>
      <c r="L2" s="294"/>
      <c r="M2" s="294"/>
      <c r="N2" s="294"/>
      <c r="O2" s="294"/>
      <c r="P2" s="294"/>
      <c r="Q2" s="294"/>
      <c r="R2" s="294"/>
      <c r="S2" s="294"/>
      <c r="T2" s="295"/>
    </row>
    <row r="3" spans="1:20" ht="16.5" thickBot="1">
      <c r="A3" s="3" t="s">
        <v>9</v>
      </c>
      <c r="B3" s="297" t="str">
        <f>HYPERLINK('[2]реквизиты'!$A$3)</f>
        <v>13 - 17 февраля 2012 г.               г. Кстово</v>
      </c>
      <c r="C3" s="297"/>
      <c r="D3" s="297"/>
      <c r="E3" s="297"/>
      <c r="F3" s="297"/>
      <c r="G3" s="297"/>
      <c r="H3" s="297"/>
      <c r="I3" s="297"/>
      <c r="J3" s="42"/>
      <c r="K3" s="43" t="s">
        <v>11</v>
      </c>
      <c r="L3" s="42"/>
      <c r="N3" s="3"/>
      <c r="P3" s="289" t="str">
        <f>HYPERLINK('пр.взвешивания'!E3)</f>
        <v>в.к.    48      кг.</v>
      </c>
      <c r="Q3" s="290"/>
      <c r="R3" s="290"/>
      <c r="S3" s="290"/>
      <c r="T3" s="291"/>
    </row>
    <row r="4" spans="1:20" ht="12.75" customHeight="1" thickBot="1">
      <c r="A4" s="236" t="s">
        <v>0</v>
      </c>
      <c r="B4" s="236" t="s">
        <v>1</v>
      </c>
      <c r="C4" s="236" t="s">
        <v>2</v>
      </c>
      <c r="D4" s="236" t="s">
        <v>3</v>
      </c>
      <c r="E4" s="256" t="s">
        <v>4</v>
      </c>
      <c r="F4" s="257"/>
      <c r="G4" s="257"/>
      <c r="H4" s="258"/>
      <c r="I4" s="236" t="s">
        <v>5</v>
      </c>
      <c r="J4" s="236" t="s">
        <v>6</v>
      </c>
      <c r="K4" s="236" t="s">
        <v>0</v>
      </c>
      <c r="L4" s="236" t="s">
        <v>1</v>
      </c>
      <c r="M4" s="236" t="s">
        <v>2</v>
      </c>
      <c r="N4" s="236" t="s">
        <v>3</v>
      </c>
      <c r="O4" s="256" t="s">
        <v>4</v>
      </c>
      <c r="P4" s="257"/>
      <c r="Q4" s="257"/>
      <c r="R4" s="258"/>
      <c r="S4" s="236" t="s">
        <v>5</v>
      </c>
      <c r="T4" s="236" t="s">
        <v>6</v>
      </c>
    </row>
    <row r="5" spans="1:20" ht="12.75" customHeight="1" thickBot="1">
      <c r="A5" s="255"/>
      <c r="B5" s="255"/>
      <c r="C5" s="255"/>
      <c r="D5" s="237"/>
      <c r="E5" s="33">
        <v>1</v>
      </c>
      <c r="F5" s="34">
        <v>2</v>
      </c>
      <c r="G5" s="34">
        <v>3</v>
      </c>
      <c r="H5" s="35">
        <v>4</v>
      </c>
      <c r="I5" s="255"/>
      <c r="J5" s="255"/>
      <c r="K5" s="255"/>
      <c r="L5" s="255"/>
      <c r="M5" s="255"/>
      <c r="N5" s="237"/>
      <c r="O5" s="33">
        <v>1</v>
      </c>
      <c r="P5" s="34">
        <v>2</v>
      </c>
      <c r="Q5" s="34">
        <v>3</v>
      </c>
      <c r="R5" s="34">
        <v>4</v>
      </c>
      <c r="S5" s="283"/>
      <c r="T5" s="255"/>
    </row>
    <row r="6" spans="1:21" ht="12.75" customHeight="1">
      <c r="A6" s="245">
        <v>1</v>
      </c>
      <c r="B6" s="247" t="str">
        <f>VLOOKUP(A6,'пр.взвешивания'!B6:E35,2,FALSE)</f>
        <v>САРКИСЯН Офелия Самвеловна</v>
      </c>
      <c r="C6" s="248" t="str">
        <f>VLOOKUP(A6,'пр.взвешивания'!B6:F35,3,FALSE)</f>
        <v>02.10.92 кмс</v>
      </c>
      <c r="D6" s="233" t="str">
        <f>VLOOKUP(A6,'пр.взвешивания'!B6:G35,4,FALSE)</f>
        <v>ЦФО Владимирская Муром МО</v>
      </c>
      <c r="E6" s="32"/>
      <c r="F6" s="158">
        <v>0</v>
      </c>
      <c r="G6" s="165">
        <v>0</v>
      </c>
      <c r="H6" s="166">
        <v>0</v>
      </c>
      <c r="I6" s="234">
        <f>SUM(E6:H6)</f>
        <v>0</v>
      </c>
      <c r="J6" s="259">
        <v>4</v>
      </c>
      <c r="K6" s="245">
        <v>3</v>
      </c>
      <c r="L6" s="279" t="str">
        <f>VLOOKUP(K6,'пр.взвешивания'!B6:C35,2,FALSE)</f>
        <v>СКОРНЯКОВА Ксения Юрьевна</v>
      </c>
      <c r="M6" s="280" t="str">
        <f>VLOOKUP(K6,'пр.взвешивания'!B6:D35,3,FALSE)</f>
        <v>29.05.92  мс</v>
      </c>
      <c r="N6" s="281" t="str">
        <f>VLOOKUP(K6,'пр.взвешивания'!B6:E35,4,FALSE)</f>
        <v>УФО Свердловская, Качканар  МО</v>
      </c>
      <c r="O6" s="60"/>
      <c r="P6" s="61">
        <v>3</v>
      </c>
      <c r="Q6" s="61">
        <v>0</v>
      </c>
      <c r="R6" s="62">
        <v>3</v>
      </c>
      <c r="S6" s="234">
        <f>SUM(O6:R6)</f>
        <v>6</v>
      </c>
      <c r="T6" s="259">
        <v>3</v>
      </c>
      <c r="U6" s="6"/>
    </row>
    <row r="7" spans="1:21" ht="12.75" customHeight="1">
      <c r="A7" s="246"/>
      <c r="B7" s="242"/>
      <c r="C7" s="243"/>
      <c r="D7" s="232"/>
      <c r="E7" s="63"/>
      <c r="F7" s="64">
        <f>HYPERLINK(круги!H5)</f>
      </c>
      <c r="G7" s="65">
        <f>HYPERLINK(круги!H14)</f>
      </c>
      <c r="H7" s="66">
        <f>HYPERLINK(круги!H23)</f>
      </c>
      <c r="I7" s="235"/>
      <c r="J7" s="260"/>
      <c r="K7" s="246"/>
      <c r="L7" s="276"/>
      <c r="M7" s="277"/>
      <c r="N7" s="282"/>
      <c r="O7" s="67"/>
      <c r="P7" s="68">
        <f>HYPERLINK(круги!G105)</f>
      </c>
      <c r="Q7" s="68">
        <f>HYPERLINK(круги!H65)</f>
      </c>
      <c r="R7" s="69"/>
      <c r="S7" s="235"/>
      <c r="T7" s="260"/>
      <c r="U7" s="6"/>
    </row>
    <row r="8" spans="1:21" ht="12.75" customHeight="1">
      <c r="A8" s="246">
        <v>2</v>
      </c>
      <c r="B8" s="240" t="str">
        <f>VLOOKUP(A8,'пр.взвешивания'!B8:E37,2,FALSE)</f>
        <v>КОВАЛЬЧУК Анна Сергеевна</v>
      </c>
      <c r="C8" s="226" t="str">
        <f>VLOOKUP(A8,'пр.взвешивания'!B8:F37,3,FALSE)</f>
        <v>23.12.93 кмс</v>
      </c>
      <c r="D8" s="228" t="str">
        <f>VLOOKUP(A8,'пр.взвешивания'!B8:G37,4,FALSE)</f>
        <v>ЮФО Волгоградская Калач на Дону МО</v>
      </c>
      <c r="E8" s="164">
        <v>4</v>
      </c>
      <c r="F8" s="71"/>
      <c r="G8" s="70">
        <v>1</v>
      </c>
      <c r="H8" s="72">
        <v>3</v>
      </c>
      <c r="I8" s="235">
        <f>SUM(E8:H8)</f>
        <v>8</v>
      </c>
      <c r="J8" s="260">
        <v>2</v>
      </c>
      <c r="K8" s="246">
        <v>7</v>
      </c>
      <c r="L8" s="276" t="str">
        <f>VLOOKUP(K8,'пр.взвешивания'!B6:C37,2,FALSE)</f>
        <v>ЯКУПОВА Эльвира Мухтаровна</v>
      </c>
      <c r="M8" s="277" t="str">
        <f>VLOOKUP(K8,'пр.взвешивания'!B6:D37,3,FALSE)</f>
        <v>26.05.93 мс</v>
      </c>
      <c r="N8" s="282" t="str">
        <f>VLOOKUP(K8,'пр.взвешивания'!B6:E37,4,FALSE)</f>
        <v>ПФО Башкортостан Стерлитомак  МО</v>
      </c>
      <c r="O8" s="73">
        <v>1</v>
      </c>
      <c r="P8" s="74"/>
      <c r="Q8" s="75">
        <v>3</v>
      </c>
      <c r="R8" s="76">
        <v>3</v>
      </c>
      <c r="S8" s="235">
        <f>SUM(O8:R8)</f>
        <v>7</v>
      </c>
      <c r="T8" s="260">
        <v>1</v>
      </c>
      <c r="U8" s="6"/>
    </row>
    <row r="9" spans="1:21" ht="13.5" customHeight="1">
      <c r="A9" s="246"/>
      <c r="B9" s="242"/>
      <c r="C9" s="243"/>
      <c r="D9" s="232"/>
      <c r="E9" s="77" t="s">
        <v>110</v>
      </c>
      <c r="F9" s="71"/>
      <c r="G9" s="64">
        <f>HYPERLINK(круги!H29)</f>
      </c>
      <c r="H9" s="66">
        <f>HYPERLINK(круги!H18)</f>
      </c>
      <c r="I9" s="235"/>
      <c r="J9" s="260"/>
      <c r="K9" s="246"/>
      <c r="L9" s="276"/>
      <c r="M9" s="277"/>
      <c r="N9" s="282"/>
      <c r="O9" s="78">
        <f>HYPERLINK(круги!H107)</f>
      </c>
      <c r="P9" s="79"/>
      <c r="Q9" s="80"/>
      <c r="R9" s="69">
        <f>HYPERLINK(круги!G69)</f>
      </c>
      <c r="S9" s="235"/>
      <c r="T9" s="260"/>
      <c r="U9" s="6"/>
    </row>
    <row r="10" spans="1:21" ht="12.75" customHeight="1">
      <c r="A10" s="238">
        <v>3</v>
      </c>
      <c r="B10" s="240" t="str">
        <f>VLOOKUP(A10,'пр.взвешивания'!B10:E39,2,FALSE)</f>
        <v>СКОРНЯКОВА Ксения Юрьевна</v>
      </c>
      <c r="C10" s="226" t="str">
        <f>VLOOKUP(A10,'пр.взвешивания'!B10:F39,3,FALSE)</f>
        <v>29.05.92  мс</v>
      </c>
      <c r="D10" s="228" t="str">
        <f>VLOOKUP(A10,'пр.взвешивания'!B10:G39,4,FALSE)</f>
        <v>УФО Свердловская, Качканар  МО</v>
      </c>
      <c r="E10" s="163">
        <v>4</v>
      </c>
      <c r="F10" s="81">
        <v>3</v>
      </c>
      <c r="G10" s="82"/>
      <c r="H10" s="169">
        <v>3</v>
      </c>
      <c r="I10" s="235">
        <f>SUM(E10:H10)</f>
        <v>10</v>
      </c>
      <c r="J10" s="262">
        <v>1</v>
      </c>
      <c r="K10" s="238">
        <v>8</v>
      </c>
      <c r="L10" s="276" t="str">
        <f>VLOOKUP(K10,'пр.взвешивания'!B6:C39,2,FALSE)</f>
        <v>ЛЕБЕДЕВА Ксения Александровна</v>
      </c>
      <c r="M10" s="277" t="str">
        <f>VLOOKUP(K10,'пр.взвешивания'!B6:D39,3,FALSE)</f>
        <v>01.08.92 кмс</v>
      </c>
      <c r="N10" s="282" t="str">
        <f>VLOOKUP(K10,'пр.взвешивания'!B6:E39,4,FALSE)</f>
        <v>ПФО Нижегородская Кстово МО</v>
      </c>
      <c r="O10" s="73">
        <v>3</v>
      </c>
      <c r="P10" s="83">
        <v>1</v>
      </c>
      <c r="Q10" s="84"/>
      <c r="R10" s="76">
        <v>3</v>
      </c>
      <c r="S10" s="235">
        <f>SUM(O10:R10)</f>
        <v>7</v>
      </c>
      <c r="T10" s="262">
        <v>2</v>
      </c>
      <c r="U10" s="6"/>
    </row>
    <row r="11" spans="1:21" ht="12.75" customHeight="1">
      <c r="A11" s="238"/>
      <c r="B11" s="242"/>
      <c r="C11" s="243"/>
      <c r="D11" s="232"/>
      <c r="E11" s="77" t="s">
        <v>113</v>
      </c>
      <c r="F11" s="64">
        <f>HYPERLINK(круги!H27)</f>
      </c>
      <c r="G11" s="85"/>
      <c r="H11" s="66">
        <f>HYPERLINK(круги!H11)</f>
      </c>
      <c r="I11" s="235"/>
      <c r="J11" s="262"/>
      <c r="K11" s="238"/>
      <c r="L11" s="276"/>
      <c r="M11" s="277"/>
      <c r="N11" s="282"/>
      <c r="O11" s="78">
        <f>HYPERLINK(круги!H67)</f>
      </c>
      <c r="P11" s="68"/>
      <c r="Q11" s="86"/>
      <c r="R11" s="69">
        <f>HYPERLINK(круги!H78)</f>
      </c>
      <c r="S11" s="235"/>
      <c r="T11" s="262"/>
      <c r="U11" s="6"/>
    </row>
    <row r="12" spans="1:21" ht="12.75" customHeight="1">
      <c r="A12" s="238">
        <v>4</v>
      </c>
      <c r="B12" s="240" t="str">
        <f>VLOOKUP(A12,'пр.взвешивания'!B12:E41,2,FALSE)</f>
        <v>СУВОРОВА Татьяна Владимировна</v>
      </c>
      <c r="C12" s="226" t="str">
        <f>VLOOKUP(A12,'пр.взвешивания'!B12:F41,3,FALSE)</f>
        <v>03.07.92 кмс</v>
      </c>
      <c r="D12" s="228" t="str">
        <f>VLOOKUP(A12,'пр.взвешивания'!B12:G41,4,FALSE)</f>
        <v>ДВФО Хабаровский Хабаровск МО</v>
      </c>
      <c r="E12" s="164">
        <v>3</v>
      </c>
      <c r="F12" s="167">
        <v>0</v>
      </c>
      <c r="G12" s="168">
        <v>0</v>
      </c>
      <c r="H12" s="85"/>
      <c r="I12" s="235">
        <f>SUM(E12:H12)</f>
        <v>3</v>
      </c>
      <c r="J12" s="262">
        <v>3</v>
      </c>
      <c r="K12" s="238">
        <v>2</v>
      </c>
      <c r="L12" s="276" t="str">
        <f>VLOOKUP(K12,'пр.взвешивания'!B6:C41,2,FALSE)</f>
        <v>КОВАЛЬЧУК Анна Сергеевна</v>
      </c>
      <c r="M12" s="277" t="str">
        <f>VLOOKUP(K12,'пр.взвешивания'!B6:D41,3,FALSE)</f>
        <v>23.12.93 кмс</v>
      </c>
      <c r="N12" s="282" t="str">
        <f>VLOOKUP(K12,'пр.взвешивания'!B6:E41,4,FALSE)</f>
        <v>ЮФО Волгоградская Калач на Дону МО</v>
      </c>
      <c r="O12" s="73">
        <v>1</v>
      </c>
      <c r="P12" s="83">
        <v>0</v>
      </c>
      <c r="Q12" s="83">
        <v>0</v>
      </c>
      <c r="R12" s="88"/>
      <c r="S12" s="235">
        <f>SUM(O12:R12)</f>
        <v>1</v>
      </c>
      <c r="T12" s="262">
        <v>4</v>
      </c>
      <c r="U12" s="6"/>
    </row>
    <row r="13" spans="1:21" ht="12.75" customHeight="1" thickBot="1">
      <c r="A13" s="239"/>
      <c r="B13" s="241"/>
      <c r="C13" s="227"/>
      <c r="D13" s="229"/>
      <c r="E13" s="89">
        <f>HYPERLINK(круги!H25)</f>
      </c>
      <c r="F13" s="90">
        <f>HYPERLINK(круги!H20)</f>
      </c>
      <c r="G13" s="91">
        <f>HYPERLINK(круги!H9)</f>
      </c>
      <c r="H13" s="92"/>
      <c r="I13" s="261"/>
      <c r="J13" s="278"/>
      <c r="K13" s="239"/>
      <c r="L13" s="286"/>
      <c r="M13" s="284"/>
      <c r="N13" s="285"/>
      <c r="O13" s="93"/>
      <c r="P13" s="94">
        <f>HYPERLINK(круги!H71)</f>
      </c>
      <c r="Q13" s="94">
        <f>HYPERLINK(круги!H80)</f>
      </c>
      <c r="R13" s="95"/>
      <c r="S13" s="261"/>
      <c r="T13" s="278"/>
      <c r="U13" s="6"/>
    </row>
    <row r="14" spans="1:21" ht="12.75" customHeight="1" thickBot="1">
      <c r="A14" s="3" t="s">
        <v>10</v>
      </c>
      <c r="E14" s="6"/>
      <c r="F14" s="6"/>
      <c r="G14" s="6"/>
      <c r="H14" s="6"/>
      <c r="I14" s="9"/>
      <c r="J14" s="6"/>
      <c r="K14" s="3" t="s">
        <v>8</v>
      </c>
      <c r="L14" s="173"/>
      <c r="M14" s="5"/>
      <c r="N14" s="5"/>
      <c r="O14" s="97"/>
      <c r="P14" s="97"/>
      <c r="Q14" s="97"/>
      <c r="R14" s="97"/>
      <c r="S14" s="98"/>
      <c r="T14" s="97"/>
      <c r="U14" s="99"/>
    </row>
    <row r="15" spans="1:21" ht="12.75" customHeight="1">
      <c r="A15" s="245">
        <v>5</v>
      </c>
      <c r="B15" s="247" t="str">
        <f>VLOOKUP(A15,'пр.взвешивания'!B6:E44,2,FALSE)</f>
        <v>СТРУФА Марина Львовна</v>
      </c>
      <c r="C15" s="248" t="str">
        <f>VLOOKUP(A15,'пр.взвешивания'!B6:F44,3,FALSE)</f>
        <v>07.07.92 кмс</v>
      </c>
      <c r="D15" s="233" t="str">
        <f>VLOOKUP(A15,'пр.взвешивания'!B6:G44,4,FALSE)</f>
        <v>СФО Алтайский Барнаул МО</v>
      </c>
      <c r="E15" s="100"/>
      <c r="F15" s="101">
        <v>1</v>
      </c>
      <c r="G15" s="102">
        <v>1</v>
      </c>
      <c r="H15" s="103">
        <v>0</v>
      </c>
      <c r="I15" s="234">
        <f>SUM(E15:H15)</f>
        <v>2</v>
      </c>
      <c r="J15" s="251">
        <v>4</v>
      </c>
      <c r="K15" s="245">
        <v>11</v>
      </c>
      <c r="L15" s="279" t="str">
        <f>VLOOKUP(K15,'пр.взвешивания'!B6:C44,2,FALSE)</f>
        <v>КОЗЛОВА Мария Александровна</v>
      </c>
      <c r="M15" s="280" t="str">
        <f>VLOOKUP(K15,'пр.взвешивания'!B6:D44,3,FALSE)</f>
        <v>10.04.92 мс</v>
      </c>
      <c r="N15" s="281" t="str">
        <f>VLOOKUP(K15,'пр.взвешивания'!B6:E44,4,FALSE)</f>
        <v>ЦФО Тверская Торжок МО</v>
      </c>
      <c r="O15" s="104"/>
      <c r="P15" s="61">
        <v>3</v>
      </c>
      <c r="Q15" s="61">
        <v>4</v>
      </c>
      <c r="R15" s="105">
        <v>4</v>
      </c>
      <c r="S15" s="234">
        <f>SUM(O15:R15)</f>
        <v>11</v>
      </c>
      <c r="T15" s="251">
        <v>1</v>
      </c>
      <c r="U15" s="6"/>
    </row>
    <row r="16" spans="1:21" ht="12.75" customHeight="1">
      <c r="A16" s="246"/>
      <c r="B16" s="242"/>
      <c r="C16" s="243"/>
      <c r="D16" s="232"/>
      <c r="E16" s="106"/>
      <c r="F16" s="64">
        <f>HYPERLINK(круги!H34)</f>
      </c>
      <c r="G16" s="65">
        <f>HYPERLINK(круги!H43)</f>
      </c>
      <c r="H16" s="107">
        <f>HYPERLINK(круги!H52)</f>
      </c>
      <c r="I16" s="235"/>
      <c r="J16" s="224"/>
      <c r="K16" s="246"/>
      <c r="L16" s="276"/>
      <c r="M16" s="277"/>
      <c r="N16" s="282"/>
      <c r="O16" s="108"/>
      <c r="P16" s="68">
        <f>HYPERLINK(круги!P74)</f>
      </c>
      <c r="Q16" s="68" t="s">
        <v>118</v>
      </c>
      <c r="R16" s="109"/>
      <c r="S16" s="235"/>
      <c r="T16" s="224"/>
      <c r="U16" s="6"/>
    </row>
    <row r="17" spans="1:21" ht="12.75" customHeight="1">
      <c r="A17" s="246">
        <v>6</v>
      </c>
      <c r="B17" s="240" t="str">
        <f>VLOOKUP(A17,'пр.взвешивания'!B6:E46,2,FALSE)</f>
        <v>ГРИШИНА Марина Игоревна</v>
      </c>
      <c r="C17" s="226" t="str">
        <f>VLOOKUP(A17,'пр.взвешивания'!B6:F46,3,FALSE)</f>
        <v>26.12.92 кмс</v>
      </c>
      <c r="D17" s="228" t="str">
        <f>VLOOKUP(A17,'пр.взвешивания'!B6:G46,4,FALSE)</f>
        <v>Москва МКС</v>
      </c>
      <c r="E17" s="110">
        <v>3</v>
      </c>
      <c r="F17" s="71"/>
      <c r="G17" s="70">
        <v>1</v>
      </c>
      <c r="H17" s="111">
        <v>0</v>
      </c>
      <c r="I17" s="235">
        <f>SUM(E17:H17)</f>
        <v>4</v>
      </c>
      <c r="J17" s="224">
        <v>3</v>
      </c>
      <c r="K17" s="246">
        <v>14</v>
      </c>
      <c r="L17" s="276" t="str">
        <f>VLOOKUP(K17,'пр.взвешивания'!B6:C46,2,FALSE)</f>
        <v>НОВОЖИЛОВА Анастасия Евгеньевна</v>
      </c>
      <c r="M17" s="277" t="str">
        <f>VLOOKUP(K17,'пр.взвешивания'!B6:D46,3,FALSE)</f>
        <v>27.11.92  кмс</v>
      </c>
      <c r="N17" s="282" t="str">
        <f>VLOOKUP(K17,'пр.взвешивания'!B6:E46,4,FALSE)</f>
        <v>УФО Свердловская, Н.Тагил  ПР</v>
      </c>
      <c r="O17" s="112">
        <v>1</v>
      </c>
      <c r="P17" s="74"/>
      <c r="Q17" s="75">
        <v>4</v>
      </c>
      <c r="R17" s="113">
        <v>3</v>
      </c>
      <c r="S17" s="235">
        <f>SUM(O17:R17)</f>
        <v>8</v>
      </c>
      <c r="T17" s="224">
        <v>2</v>
      </c>
      <c r="U17" s="6"/>
    </row>
    <row r="18" spans="1:21" ht="16.5" customHeight="1">
      <c r="A18" s="246"/>
      <c r="B18" s="242"/>
      <c r="C18" s="243"/>
      <c r="D18" s="232"/>
      <c r="E18" s="114">
        <f>HYPERLINK(круги!H36)</f>
      </c>
      <c r="F18" s="71"/>
      <c r="G18" s="64">
        <f>HYPERLINK(круги!H58)</f>
      </c>
      <c r="H18" s="107">
        <f>HYPERLINK(круги!H47)</f>
      </c>
      <c r="I18" s="235"/>
      <c r="J18" s="224"/>
      <c r="K18" s="246"/>
      <c r="L18" s="276"/>
      <c r="M18" s="277"/>
      <c r="N18" s="282"/>
      <c r="O18" s="115">
        <f>HYPERLINK(круги!P76)</f>
      </c>
      <c r="P18" s="79"/>
      <c r="Q18" s="80"/>
      <c r="R18" s="109">
        <f>HYPERLINK(круги!P69)</f>
      </c>
      <c r="S18" s="235"/>
      <c r="T18" s="224"/>
      <c r="U18" s="6"/>
    </row>
    <row r="19" spans="1:21" ht="12.75" customHeight="1">
      <c r="A19" s="238">
        <v>7</v>
      </c>
      <c r="B19" s="240" t="str">
        <f>VLOOKUP(A19,'пр.взвешивания'!B6:E48,2,FALSE)</f>
        <v>ЯКУПОВА Эльвира Мухтаровна</v>
      </c>
      <c r="C19" s="226" t="str">
        <f>VLOOKUP(A19,'пр.взвешивания'!B6:F48,3,FALSE)</f>
        <v>26.05.93 мс</v>
      </c>
      <c r="D19" s="228" t="str">
        <f>VLOOKUP(A19,'пр.взвешивания'!B6:G48,4,FALSE)</f>
        <v>ПФО Башкортостан Стерлитомак  МО</v>
      </c>
      <c r="E19" s="116">
        <v>3</v>
      </c>
      <c r="F19" s="81">
        <v>3</v>
      </c>
      <c r="G19" s="82"/>
      <c r="H19" s="117">
        <v>3</v>
      </c>
      <c r="I19" s="235">
        <f>SUM(E19:H19)</f>
        <v>9</v>
      </c>
      <c r="J19" s="267">
        <v>1</v>
      </c>
      <c r="K19" s="238">
        <v>15</v>
      </c>
      <c r="L19" s="276" t="str">
        <f>VLOOKUP(K19,'пр.взвешивания'!B6:C48,2,FALSE)</f>
        <v>ПЛОТНИКОВА Олеся Анатольевна</v>
      </c>
      <c r="M19" s="277" t="str">
        <f>VLOOKUP(K19,'пр.взвешивания'!B6:D48,3,FALSE)</f>
        <v>07.03.93 кмс</v>
      </c>
      <c r="N19" s="282" t="str">
        <f>VLOOKUP(K19,'пр.взвешивания'!B6:E48,4,FALSE)</f>
        <v>ДВФО ЕАО Биробиджан Д</v>
      </c>
      <c r="O19" s="112">
        <v>0</v>
      </c>
      <c r="P19" s="83">
        <v>0</v>
      </c>
      <c r="Q19" s="84"/>
      <c r="R19" s="118">
        <v>0</v>
      </c>
      <c r="S19" s="235">
        <f>SUM(O19:R19)</f>
        <v>0</v>
      </c>
      <c r="T19" s="267">
        <v>4</v>
      </c>
      <c r="U19" s="119"/>
    </row>
    <row r="20" spans="1:21" ht="12.75" customHeight="1">
      <c r="A20" s="238"/>
      <c r="B20" s="242"/>
      <c r="C20" s="243"/>
      <c r="D20" s="232"/>
      <c r="E20" s="114">
        <f>HYPERLINK(круги!H45)</f>
      </c>
      <c r="F20" s="64">
        <f>HYPERLINK(круги!H56)</f>
      </c>
      <c r="G20" s="85"/>
      <c r="H20" s="107">
        <f>HYPERLINK(круги!H40)</f>
      </c>
      <c r="I20" s="235"/>
      <c r="J20" s="267"/>
      <c r="K20" s="238"/>
      <c r="L20" s="276"/>
      <c r="M20" s="277"/>
      <c r="N20" s="282"/>
      <c r="O20" s="115">
        <f>HYPERLINK(круги!P67)</f>
      </c>
      <c r="P20" s="68"/>
      <c r="Q20" s="86"/>
      <c r="R20" s="109">
        <f>HYPERLINK(круги!P78)</f>
      </c>
      <c r="S20" s="235"/>
      <c r="T20" s="267"/>
      <c r="U20" s="119"/>
    </row>
    <row r="21" spans="1:21" ht="12.75" customHeight="1">
      <c r="A21" s="238">
        <v>8</v>
      </c>
      <c r="B21" s="240" t="str">
        <f>VLOOKUP(A21,'пр.взвешивания'!B6:E50,2,FALSE)</f>
        <v>ЛЕБЕДЕВА Ксения Александровна</v>
      </c>
      <c r="C21" s="226" t="str">
        <f>VLOOKUP(A21,'пр.взвешивания'!B6:F50,3,FALSE)</f>
        <v>01.08.92 кмс</v>
      </c>
      <c r="D21" s="228" t="str">
        <f>VLOOKUP(A21,'пр.взвешивания'!B6:G50,4,FALSE)</f>
        <v>ПФО Нижегородская Кстово МО</v>
      </c>
      <c r="E21" s="110">
        <v>3</v>
      </c>
      <c r="F21" s="72">
        <v>3</v>
      </c>
      <c r="G21" s="81">
        <v>1</v>
      </c>
      <c r="H21" s="120"/>
      <c r="I21" s="235">
        <f>SUM(E21:H21)</f>
        <v>7</v>
      </c>
      <c r="J21" s="267">
        <v>2</v>
      </c>
      <c r="K21" s="238">
        <v>10</v>
      </c>
      <c r="L21" s="276" t="str">
        <f>VLOOKUP(K21,'пр.взвешивания'!B6:C50,2,FALSE)</f>
        <v>ОВЧИННИКОВА Елена Евгеньевна</v>
      </c>
      <c r="M21" s="277" t="str">
        <f>VLOOKUP(K21,'пр.взвешивания'!B6:D50,3,FALSE)</f>
        <v>16.06.92 мс</v>
      </c>
      <c r="N21" s="282" t="str">
        <f>VLOOKUP(K21,'пр.взвешивания'!B6:E50,4,FALSE)</f>
        <v>ПФО Нижегородская Н.Новгород РССС</v>
      </c>
      <c r="O21" s="112">
        <v>0</v>
      </c>
      <c r="P21" s="87">
        <v>1</v>
      </c>
      <c r="Q21" s="87">
        <v>4</v>
      </c>
      <c r="R21" s="121"/>
      <c r="S21" s="235">
        <f>SUM(O21:R21)</f>
        <v>5</v>
      </c>
      <c r="T21" s="267">
        <v>3</v>
      </c>
      <c r="U21" s="119"/>
    </row>
    <row r="22" spans="1:21" ht="12.75" customHeight="1" thickBot="1">
      <c r="A22" s="239"/>
      <c r="B22" s="241"/>
      <c r="C22" s="227"/>
      <c r="D22" s="229"/>
      <c r="E22" s="122">
        <f>HYPERLINK(круги!H54)</f>
      </c>
      <c r="F22" s="90">
        <f>HYPERLINK(круги!H49)</f>
      </c>
      <c r="G22" s="91">
        <f>HYPERLINK(круги!H38)</f>
      </c>
      <c r="H22" s="123"/>
      <c r="I22" s="261"/>
      <c r="J22" s="268"/>
      <c r="K22" s="239"/>
      <c r="L22" s="286"/>
      <c r="M22" s="284"/>
      <c r="N22" s="285"/>
      <c r="O22" s="124"/>
      <c r="P22" s="94">
        <f>HYPERLINK(круги!P71)</f>
      </c>
      <c r="Q22" s="94" t="s">
        <v>118</v>
      </c>
      <c r="R22" s="125"/>
      <c r="S22" s="261"/>
      <c r="T22" s="268"/>
      <c r="U22" s="119"/>
    </row>
    <row r="23" spans="1:21" ht="12.75" customHeight="1" thickBot="1">
      <c r="A23" s="3" t="s">
        <v>11</v>
      </c>
      <c r="E23" s="6"/>
      <c r="F23" s="6"/>
      <c r="G23" s="6"/>
      <c r="H23" s="6"/>
      <c r="I23" s="9"/>
      <c r="J23" s="6"/>
      <c r="K23" s="9"/>
      <c r="L23" s="96"/>
      <c r="M23" s="97"/>
      <c r="N23" s="97"/>
      <c r="O23" s="97"/>
      <c r="P23" s="97"/>
      <c r="Q23" s="97"/>
      <c r="R23" s="97"/>
      <c r="S23" s="97"/>
      <c r="T23" s="97"/>
      <c r="U23" s="126"/>
    </row>
    <row r="24" spans="1:21" ht="12.75" customHeight="1" thickBot="1">
      <c r="A24" s="245">
        <v>9</v>
      </c>
      <c r="B24" s="247" t="str">
        <f>VLOOKUP(A24,'пр.взвешивания'!B6:E53,2,FALSE)</f>
        <v>ФРИХЕРТ Эрна Владимировна</v>
      </c>
      <c r="C24" s="248" t="str">
        <f>VLOOKUP(A24,'пр.взвешивания'!B6:F53,3,FALSE)</f>
        <v>30.09.93 кмс</v>
      </c>
      <c r="D24" s="233" t="str">
        <f>VLOOKUP(A24,'пр.взвешивания'!B6:G53,4,FALSE)</f>
        <v>УФО ХМАО-Югра Радужный МО</v>
      </c>
      <c r="E24" s="100"/>
      <c r="F24" s="158">
        <v>0</v>
      </c>
      <c r="G24" s="165">
        <v>4</v>
      </c>
      <c r="H24" s="103">
        <f>HYPERLINK(круги!O23)</f>
      </c>
      <c r="I24" s="234">
        <f>SUM(E24:H24)</f>
        <v>4</v>
      </c>
      <c r="J24" s="245">
        <v>3</v>
      </c>
      <c r="K24" s="245">
        <v>7</v>
      </c>
      <c r="L24" s="279" t="str">
        <f>VLOOKUP(K24,'пр.взвешивания'!B6:C53,2,FALSE)</f>
        <v>ЯКУПОВА Эльвира Мухтаровна</v>
      </c>
      <c r="M24" s="280" t="str">
        <f>VLOOKUP(K24,'пр.взвешивания'!B6:D53,3,FALSE)</f>
        <v>26.05.93 мс</v>
      </c>
      <c r="N24" s="281" t="str">
        <f>VLOOKUP(K24,'пр.взвешивания'!B6:E53,4,FALSE)</f>
        <v>ПФО Башкортостан Стерлитомак  МО</v>
      </c>
      <c r="O24" s="127"/>
      <c r="P24" s="98"/>
      <c r="Q24" s="98"/>
      <c r="R24" s="127"/>
      <c r="S24" s="127"/>
      <c r="T24" s="128"/>
      <c r="U24" s="126"/>
    </row>
    <row r="25" spans="1:21" ht="12.75" customHeight="1">
      <c r="A25" s="246"/>
      <c r="B25" s="242"/>
      <c r="C25" s="243"/>
      <c r="D25" s="232"/>
      <c r="E25" s="129"/>
      <c r="F25" s="130">
        <f>HYPERLINK(круги!P5)</f>
      </c>
      <c r="G25" s="130">
        <f>HYPERLINK(круги!P14)</f>
      </c>
      <c r="H25" s="131">
        <f>HYPERLINK(круги!P23)</f>
      </c>
      <c r="I25" s="235"/>
      <c r="J25" s="246"/>
      <c r="K25" s="246"/>
      <c r="L25" s="276"/>
      <c r="M25" s="277"/>
      <c r="N25" s="282"/>
      <c r="O25" s="176">
        <v>4</v>
      </c>
      <c r="P25" s="98"/>
      <c r="Q25" s="98"/>
      <c r="R25" s="133"/>
      <c r="S25" s="127"/>
      <c r="T25" s="128"/>
      <c r="U25" s="99"/>
    </row>
    <row r="26" spans="1:21" ht="12.75" customHeight="1" thickBot="1">
      <c r="A26" s="246">
        <v>10</v>
      </c>
      <c r="B26" s="240" t="str">
        <f>VLOOKUP(A26,'пр.взвешивания'!B6:E55,2,FALSE)</f>
        <v>ОВЧИННИКОВА Елена Евгеньевна</v>
      </c>
      <c r="C26" s="226" t="str">
        <f>VLOOKUP(A26,'пр.взвешивания'!B6:F55,3,FALSE)</f>
        <v>16.06.92 мс</v>
      </c>
      <c r="D26" s="228" t="str">
        <f>VLOOKUP(A26,'пр.взвешивания'!B6:G55,4,FALSE)</f>
        <v>ПФО Нижегородская Н.Новгород РССС</v>
      </c>
      <c r="E26" s="157">
        <v>3.5</v>
      </c>
      <c r="F26" s="134"/>
      <c r="G26" s="163">
        <v>0</v>
      </c>
      <c r="H26" s="170">
        <v>4</v>
      </c>
      <c r="I26" s="235">
        <f>SUM(E26:H26)</f>
        <v>7.5</v>
      </c>
      <c r="J26" s="246">
        <v>2</v>
      </c>
      <c r="K26" s="246">
        <v>14</v>
      </c>
      <c r="L26" s="276" t="str">
        <f>VLOOKUP(K26,'пр.взвешивания'!B6:C55,2,FALSE)</f>
        <v>НОВОЖИЛОВА Анастасия Евгеньевна</v>
      </c>
      <c r="M26" s="277" t="str">
        <f>VLOOKUP(K26,'пр.взвешивания'!B6:D55,3,FALSE)</f>
        <v>27.11.92  кмс</v>
      </c>
      <c r="N26" s="282" t="str">
        <f>VLOOKUP(K26,'пр.взвешивания'!B6:E55,4,FALSE)</f>
        <v>УФО Свердловская, Н.Тагил  ПР</v>
      </c>
      <c r="O26" s="135" t="s">
        <v>119</v>
      </c>
      <c r="P26" s="136"/>
      <c r="Q26" s="137"/>
      <c r="R26" s="127"/>
      <c r="S26" s="127"/>
      <c r="T26" s="128"/>
      <c r="U26" s="99"/>
    </row>
    <row r="27" spans="1:21" ht="9.75" customHeight="1" thickBot="1">
      <c r="A27" s="246"/>
      <c r="B27" s="242"/>
      <c r="C27" s="243"/>
      <c r="D27" s="232"/>
      <c r="E27" s="138">
        <f>HYPERLINK(круги!P7)</f>
      </c>
      <c r="F27" s="139"/>
      <c r="G27" s="130">
        <f>HYPERLINK(круги!P27)</f>
      </c>
      <c r="H27" s="131" t="s">
        <v>114</v>
      </c>
      <c r="I27" s="235"/>
      <c r="J27" s="246"/>
      <c r="K27" s="287"/>
      <c r="L27" s="286"/>
      <c r="M27" s="284"/>
      <c r="N27" s="285"/>
      <c r="O27" s="133"/>
      <c r="P27" s="140"/>
      <c r="Q27" s="140"/>
      <c r="R27" s="176">
        <v>11</v>
      </c>
      <c r="S27" s="127"/>
      <c r="T27" s="128"/>
      <c r="U27" s="99"/>
    </row>
    <row r="28" spans="1:21" ht="12.75" customHeight="1" thickBot="1">
      <c r="A28" s="238">
        <v>11</v>
      </c>
      <c r="B28" s="240" t="str">
        <f>VLOOKUP(A28,'пр.взвешивания'!B6:E57,2,FALSE)</f>
        <v>КОЗЛОВА Мария Александровна</v>
      </c>
      <c r="C28" s="226" t="str">
        <f>VLOOKUP(A28,'пр.взвешивания'!B6:F57,3,FALSE)</f>
        <v>10.04.92 мс</v>
      </c>
      <c r="D28" s="228" t="str">
        <f>VLOOKUP(A28,'пр.взвешивания'!B6:G57,4,FALSE)</f>
        <v>ЦФО Тверская Торжок МО</v>
      </c>
      <c r="E28" s="162">
        <v>0</v>
      </c>
      <c r="F28" s="171">
        <v>4</v>
      </c>
      <c r="G28" s="142"/>
      <c r="H28" s="160">
        <v>4</v>
      </c>
      <c r="I28" s="235">
        <f>SUM(E28:H28)</f>
        <v>8</v>
      </c>
      <c r="J28" s="238">
        <v>1</v>
      </c>
      <c r="K28" s="245">
        <v>11</v>
      </c>
      <c r="L28" s="298" t="str">
        <f>VLOOKUP(K28,'пр.взвешивания'!B6:C57,2,FALSE)</f>
        <v>КОЗЛОВА Мария Александровна</v>
      </c>
      <c r="M28" s="299" t="str">
        <f>VLOOKUP(K28,'пр.взвешивания'!B6:D57,3,FALSE)</f>
        <v>10.04.92 мс</v>
      </c>
      <c r="N28" s="296" t="str">
        <f>VLOOKUP(K28,'пр.взвешивания'!B6:E57,4,FALSE)</f>
        <v>ЦФО Тверская Торжок МО</v>
      </c>
      <c r="O28" s="127"/>
      <c r="P28" s="140"/>
      <c r="Q28" s="140"/>
      <c r="R28" s="177" t="s">
        <v>119</v>
      </c>
      <c r="S28" s="127"/>
      <c r="T28" s="128"/>
      <c r="U28" s="99"/>
    </row>
    <row r="29" spans="1:21" ht="12.75" customHeight="1">
      <c r="A29" s="238"/>
      <c r="B29" s="242"/>
      <c r="C29" s="243"/>
      <c r="D29" s="232"/>
      <c r="E29" s="138">
        <f>HYPERLINK(круги!P16)</f>
      </c>
      <c r="F29" s="130" t="s">
        <v>115</v>
      </c>
      <c r="G29" s="143"/>
      <c r="H29" s="131" t="s">
        <v>111</v>
      </c>
      <c r="I29" s="235"/>
      <c r="J29" s="238"/>
      <c r="K29" s="246"/>
      <c r="L29" s="276"/>
      <c r="M29" s="277"/>
      <c r="N29" s="282"/>
      <c r="O29" s="132">
        <v>11</v>
      </c>
      <c r="P29" s="144"/>
      <c r="Q29" s="145"/>
      <c r="R29" s="127"/>
      <c r="S29" s="127"/>
      <c r="T29" s="128"/>
      <c r="U29" s="99"/>
    </row>
    <row r="30" spans="1:21" ht="12.75" customHeight="1" thickBot="1">
      <c r="A30" s="238">
        <v>12</v>
      </c>
      <c r="B30" s="240" t="str">
        <f>VLOOKUP(A30,'пр.взвешивания'!B6:E59,2,FALSE)</f>
        <v>ВЯТКИНА Елена Сергеевна</v>
      </c>
      <c r="C30" s="226" t="str">
        <f>VLOOKUP(A30,'пр.взвешивания'!B6:F59,3,FALSE)</f>
        <v>25.05.92 1</v>
      </c>
      <c r="D30" s="228" t="str">
        <f>VLOOKUP(A30,'пр.взвешивания'!B6:G59,4,FALSE)</f>
        <v>СФО Алтайский Барнаул МО</v>
      </c>
      <c r="E30" s="141">
        <f>HYPERLINK(круги!O25)</f>
      </c>
      <c r="F30" s="171">
        <v>0</v>
      </c>
      <c r="G30" s="159">
        <v>0</v>
      </c>
      <c r="H30" s="146"/>
      <c r="I30" s="235">
        <f>SUM(E30:H30)</f>
        <v>0</v>
      </c>
      <c r="J30" s="238">
        <v>4</v>
      </c>
      <c r="K30" s="246">
        <v>8</v>
      </c>
      <c r="L30" s="276" t="str">
        <f>VLOOKUP(K30,'пр.взвешивания'!B6:C59,2,FALSE)</f>
        <v>ЛЕБЕДЕВА Ксения Александровна</v>
      </c>
      <c r="M30" s="277" t="str">
        <f>VLOOKUP(K30,'пр.взвешивания'!B6:D59,3,FALSE)</f>
        <v>01.08.92 кмс</v>
      </c>
      <c r="N30" s="282" t="str">
        <f>VLOOKUP(K30,'пр.взвешивания'!B6:E59,4,FALSE)</f>
        <v>ПФО Нижегородская Кстово МО</v>
      </c>
      <c r="O30" s="147"/>
      <c r="P30" s="98"/>
      <c r="Q30" s="98"/>
      <c r="R30" s="98"/>
      <c r="S30" s="98"/>
      <c r="T30" s="97"/>
      <c r="U30" s="99"/>
    </row>
    <row r="31" spans="1:21" ht="12.75" customHeight="1" thickBot="1">
      <c r="A31" s="239"/>
      <c r="B31" s="241"/>
      <c r="C31" s="227"/>
      <c r="D31" s="229"/>
      <c r="E31" s="148">
        <f>HYPERLINK(круги!P25)</f>
      </c>
      <c r="F31" s="149">
        <f>HYPERLINK(круги!P20)</f>
      </c>
      <c r="G31" s="149">
        <f>HYPERLINK(круги!P9)</f>
      </c>
      <c r="H31" s="150"/>
      <c r="I31" s="261"/>
      <c r="J31" s="239"/>
      <c r="K31" s="288"/>
      <c r="L31" s="286"/>
      <c r="M31" s="284"/>
      <c r="N31" s="285"/>
      <c r="O31" s="98"/>
      <c r="P31" s="98"/>
      <c r="Q31" s="98"/>
      <c r="R31" s="98"/>
      <c r="S31" s="98"/>
      <c r="T31" s="97"/>
      <c r="U31" s="99"/>
    </row>
    <row r="32" spans="1:21" ht="12.75" customHeight="1" thickBot="1">
      <c r="A32" s="3" t="s">
        <v>12</v>
      </c>
      <c r="E32" s="151"/>
      <c r="F32" s="151"/>
      <c r="G32" s="151"/>
      <c r="H32" s="151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12.75" customHeight="1" thickBot="1">
      <c r="A33" s="230" t="s">
        <v>0</v>
      </c>
      <c r="B33" s="230" t="s">
        <v>1</v>
      </c>
      <c r="C33" s="230" t="s">
        <v>2</v>
      </c>
      <c r="D33" s="230" t="s">
        <v>3</v>
      </c>
      <c r="E33" s="220" t="s">
        <v>4</v>
      </c>
      <c r="F33" s="221"/>
      <c r="G33" s="222"/>
      <c r="H33" s="15"/>
      <c r="I33" s="230" t="s">
        <v>5</v>
      </c>
      <c r="J33" s="230" t="s">
        <v>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thickBot="1">
      <c r="A34" s="231"/>
      <c r="B34" s="231"/>
      <c r="C34" s="231"/>
      <c r="D34" s="244"/>
      <c r="E34" s="17">
        <v>1</v>
      </c>
      <c r="F34" s="18">
        <v>2</v>
      </c>
      <c r="G34" s="19">
        <v>3</v>
      </c>
      <c r="H34" s="16"/>
      <c r="I34" s="231"/>
      <c r="J34" s="231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 customHeight="1">
      <c r="A35" s="251">
        <v>13</v>
      </c>
      <c r="B35" s="247" t="str">
        <f>VLOOKUP(A35,'пр.взвешивания'!B6:E35,2,FALSE)</f>
        <v>ГОВОРОВА Ирина Анатольевна</v>
      </c>
      <c r="C35" s="253" t="str">
        <f>VLOOKUP(A35,'пр.взвешивания'!B6:F35,3,FALSE)</f>
        <v>16.01.94 1</v>
      </c>
      <c r="D35" s="249" t="str">
        <f>VLOOKUP(A35,'пр.взвешивания'!B6:G35,4,FALSE)</f>
        <v>ЦФО Тамбовская Староюрьево МО</v>
      </c>
      <c r="E35" s="20"/>
      <c r="F35" s="161">
        <v>0</v>
      </c>
      <c r="G35" s="26">
        <v>1</v>
      </c>
      <c r="H35" s="152"/>
      <c r="I35" s="234">
        <f>SUM(E35:H35)</f>
        <v>1</v>
      </c>
      <c r="J35" s="223" t="s">
        <v>33</v>
      </c>
      <c r="K35" s="6"/>
      <c r="L35" s="44" t="str">
        <f>HYPERLINK('[2]реквизиты'!$A$6)</f>
        <v>Гл. судья, судья МК</v>
      </c>
      <c r="M35" s="45"/>
      <c r="N35" s="56"/>
      <c r="O35" s="153"/>
      <c r="P35" s="39"/>
      <c r="Q35" s="57" t="str">
        <f>HYPERLINK('[2]реквизиты'!$G$6)</f>
        <v>А.Б. Рыбаков</v>
      </c>
      <c r="R35" s="99"/>
      <c r="S35" s="99"/>
      <c r="T35" s="99"/>
      <c r="U35" s="99"/>
    </row>
    <row r="36" spans="1:21" ht="12.75" customHeight="1">
      <c r="A36" s="224"/>
      <c r="B36" s="252"/>
      <c r="C36" s="254"/>
      <c r="D36" s="250"/>
      <c r="E36" s="21"/>
      <c r="F36" s="27">
        <f>HYPERLINK(круги!P34)</f>
      </c>
      <c r="G36" s="28">
        <f>HYPERLINK(круги!P36)</f>
      </c>
      <c r="H36" s="152"/>
      <c r="I36" s="235"/>
      <c r="J36" s="224"/>
      <c r="K36" s="6"/>
      <c r="L36" s="45"/>
      <c r="M36" s="45"/>
      <c r="N36" s="56"/>
      <c r="O36" s="153"/>
      <c r="P36" s="39"/>
      <c r="Q36" s="154" t="str">
        <f>HYPERLINK('[2]реквизиты'!$G$7)</f>
        <v>/г.Чебоксары/</v>
      </c>
      <c r="R36" s="99"/>
      <c r="S36" s="99"/>
      <c r="T36" s="99"/>
      <c r="U36" s="99"/>
    </row>
    <row r="37" spans="1:21" ht="12.75" customHeight="1">
      <c r="A37" s="224">
        <v>14</v>
      </c>
      <c r="B37" s="240" t="str">
        <f>VLOOKUP(A37,'пр.взвешивания'!B6:E37,2,FALSE)</f>
        <v>НОВОЖИЛОВА Анастасия Евгеньевна</v>
      </c>
      <c r="C37" s="263" t="str">
        <f>VLOOKUP(A37,'пр.взвешивания'!B6:F37,3,FALSE)</f>
        <v>27.11.92  кмс</v>
      </c>
      <c r="D37" s="265" t="str">
        <f>VLOOKUP(A37,'пр.взвешивания'!B6:G37,4,FALSE)</f>
        <v>УФО Свердловская, Н.Тагил  ПР</v>
      </c>
      <c r="E37" s="162">
        <v>4</v>
      </c>
      <c r="F37" s="22"/>
      <c r="G37" s="172">
        <v>4</v>
      </c>
      <c r="H37" s="152"/>
      <c r="I37" s="235">
        <f>SUM(E37:H37)</f>
        <v>8</v>
      </c>
      <c r="J37" s="225" t="s">
        <v>117</v>
      </c>
      <c r="K37" s="36"/>
      <c r="L37" s="9"/>
      <c r="M37" s="9"/>
      <c r="N37" s="41"/>
      <c r="O37" s="155"/>
      <c r="P37" s="155"/>
      <c r="Q37" s="155"/>
      <c r="R37" s="6"/>
      <c r="S37" s="6"/>
      <c r="T37" s="6"/>
      <c r="U37" s="6"/>
    </row>
    <row r="38" spans="1:21" ht="12.75" customHeight="1">
      <c r="A38" s="224"/>
      <c r="B38" s="242"/>
      <c r="C38" s="264"/>
      <c r="D38" s="266"/>
      <c r="E38" s="29" t="s">
        <v>112</v>
      </c>
      <c r="F38" s="23"/>
      <c r="G38" s="28" t="s">
        <v>116</v>
      </c>
      <c r="H38" s="152"/>
      <c r="I38" s="235"/>
      <c r="J38" s="224"/>
      <c r="K38" s="37"/>
      <c r="L38" s="44" t="str">
        <f>HYPERLINK('[3]реквизиты'!$A$22)</f>
        <v>Гл. секретарь, судья МК</v>
      </c>
      <c r="M38" s="45"/>
      <c r="N38" s="56"/>
      <c r="O38" s="153"/>
      <c r="P38" s="39"/>
      <c r="Q38" s="57" t="str">
        <f>HYPERLINK('[2]реквизиты'!$G$8)</f>
        <v>Н.Ю. Глушкова</v>
      </c>
      <c r="R38" s="99"/>
      <c r="S38" s="99"/>
      <c r="T38" s="99"/>
      <c r="U38" s="99"/>
    </row>
    <row r="39" spans="1:21" ht="12.75" customHeight="1">
      <c r="A39" s="267">
        <v>15</v>
      </c>
      <c r="B39" s="271" t="str">
        <f>VLOOKUP(A39,'пр.взвешивания'!B6:E39,2,FALSE)</f>
        <v>ПЛОТНИКОВА Олеся Анатольевна</v>
      </c>
      <c r="C39" s="272" t="str">
        <f>VLOOKUP(A39,'пр.взвешивания'!B6:F39,3,FALSE)</f>
        <v>07.03.93 кмс</v>
      </c>
      <c r="D39" s="274" t="str">
        <f>VLOOKUP(A39,'пр.взвешивания'!B6:G39,4,FALSE)</f>
        <v>ДВФО ЕАО Биробиджан Д</v>
      </c>
      <c r="E39" s="162">
        <v>3</v>
      </c>
      <c r="F39" s="171">
        <v>0</v>
      </c>
      <c r="G39" s="24"/>
      <c r="H39" s="156"/>
      <c r="I39" s="235">
        <f>SUM(E39:H39)</f>
        <v>3</v>
      </c>
      <c r="J39" s="269">
        <v>2</v>
      </c>
      <c r="K39" s="37"/>
      <c r="L39" s="46"/>
      <c r="M39" s="46"/>
      <c r="N39" s="59"/>
      <c r="O39" s="153"/>
      <c r="P39" s="153"/>
      <c r="Q39" s="154" t="str">
        <f>HYPERLINK('[2]реквизиты'!$G$9)</f>
        <v>/г. Рязань/</v>
      </c>
      <c r="R39" s="99"/>
      <c r="S39" s="99"/>
      <c r="T39" s="99"/>
      <c r="U39" s="99"/>
    </row>
    <row r="40" spans="1:21" ht="12.75" customHeight="1" thickBot="1">
      <c r="A40" s="268"/>
      <c r="B40" s="241"/>
      <c r="C40" s="273"/>
      <c r="D40" s="275"/>
      <c r="E40" s="30">
        <f>HYPERLINK(круги!P45)</f>
      </c>
      <c r="F40" s="31">
        <f>HYPERLINK(круги!P52)</f>
      </c>
      <c r="G40" s="25"/>
      <c r="H40" s="152"/>
      <c r="I40" s="261"/>
      <c r="J40" s="270"/>
      <c r="K40" s="36"/>
      <c r="L40" s="37"/>
      <c r="M40" s="37"/>
      <c r="N40" s="37"/>
      <c r="O40" s="37"/>
      <c r="P40" s="38"/>
      <c r="Q40" s="37"/>
      <c r="R40" s="39"/>
      <c r="S40" s="153"/>
      <c r="T40" s="99"/>
      <c r="U40" s="99"/>
    </row>
    <row r="41" spans="5:21" ht="12.75" customHeight="1">
      <c r="E41" s="99"/>
      <c r="F41" s="99"/>
      <c r="G41" s="99"/>
      <c r="H41" s="99"/>
      <c r="I41" s="99"/>
      <c r="J41" s="99"/>
      <c r="K41" s="37"/>
      <c r="L41" s="37"/>
      <c r="M41" s="37"/>
      <c r="N41" s="37"/>
      <c r="O41" s="37"/>
      <c r="P41" s="36"/>
      <c r="Q41" s="37"/>
      <c r="R41" s="153"/>
      <c r="S41" s="153"/>
      <c r="T41" s="99"/>
      <c r="U41" s="99"/>
    </row>
    <row r="42" spans="5:21" ht="12.75" customHeight="1">
      <c r="E42" s="99"/>
      <c r="F42" s="99"/>
      <c r="G42" s="99"/>
      <c r="H42" s="99"/>
      <c r="I42" s="99"/>
      <c r="J42" s="99"/>
      <c r="K42" s="153"/>
      <c r="L42" s="153"/>
      <c r="M42" s="153"/>
      <c r="N42" s="153"/>
      <c r="O42" s="153"/>
      <c r="P42" s="153"/>
      <c r="Q42" s="153"/>
      <c r="R42" s="153"/>
      <c r="S42" s="153"/>
      <c r="T42" s="99"/>
      <c r="U42" s="99"/>
    </row>
    <row r="43" spans="5:21" ht="12.75" customHeight="1"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5:21" ht="12.75" customHeight="1"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5:21" ht="12.75" customHeight="1"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5:21" ht="12.75" customHeight="1"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5:21" ht="12.75" customHeight="1"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5:21" ht="12.75" customHeight="1"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5:21" ht="12.75" customHeight="1"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5:21" ht="12.75" customHeight="1"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5:21" ht="12.75" customHeight="1"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</row>
    <row r="52" spans="5:21" ht="12.75" customHeight="1"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5:21" ht="12.75" customHeight="1"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</row>
    <row r="54" spans="5:21" ht="12.75" customHeight="1"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5:21" ht="12.75" customHeight="1"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5:21" ht="12.75" customHeight="1"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5:21" ht="12.75" customHeight="1"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5:21" ht="12.75" customHeight="1"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</row>
    <row r="59" spans="5:21" ht="12.75" customHeight="1"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5:21" ht="12.75" customHeight="1"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</row>
    <row r="61" spans="5:24" ht="12.75" customHeight="1"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X61" s="5"/>
    </row>
    <row r="62" spans="5:21" ht="12.75" customHeight="1"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5:21" ht="12.75" customHeight="1"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5:21" ht="12.75" customHeight="1"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</row>
    <row r="65" spans="5:21" ht="12.75" customHeight="1"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5:21" ht="12.75" customHeight="1"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</row>
    <row r="67" spans="5:21" ht="12.75" customHeight="1"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</row>
    <row r="68" spans="5:21" ht="12.75" customHeight="1"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</row>
    <row r="69" spans="5:21" ht="12.75" customHeight="1"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</row>
    <row r="70" spans="5:21" ht="12.75" customHeight="1"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</row>
    <row r="71" spans="5:21" ht="12.75" customHeight="1"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</row>
    <row r="72" spans="5:21" ht="12.75" customHeight="1"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</row>
    <row r="73" spans="5:21" ht="12.75" customHeight="1"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</row>
    <row r="74" spans="5:21" ht="12.75" customHeight="1"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</row>
    <row r="75" spans="5:21" ht="12.75" customHeight="1"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5:21" ht="12.75" customHeight="1"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5:21" ht="12.75" customHeight="1"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5:21" ht="12.75" customHeight="1"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5:21" ht="12.75" customHeight="1"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5:21" ht="12.75" customHeight="1"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</row>
    <row r="81" spans="5:21" ht="12.75" customHeight="1"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5:21" ht="12.75" customHeight="1"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5:21" ht="12.75" customHeight="1"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</row>
    <row r="84" spans="5:21" ht="12.75" customHeight="1"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</row>
    <row r="85" spans="5:21" ht="12.75" customHeight="1"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</row>
    <row r="86" spans="5:21" ht="12.75" customHeight="1"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</row>
    <row r="87" spans="5:21" ht="12.75" customHeight="1"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</row>
    <row r="88" spans="5:21" ht="12.75" customHeight="1"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5:21" ht="12.75" customHeight="1"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</row>
    <row r="90" spans="5:21" ht="12.75" customHeight="1"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</row>
    <row r="91" spans="5:21" ht="12.75" customHeight="1"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</row>
    <row r="92" spans="5:21" ht="12.75" customHeight="1"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5:21" ht="12.75" customHeight="1"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5:21" ht="12.75"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</row>
    <row r="95" spans="5:21" ht="12.75"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</row>
    <row r="96" spans="5:21" ht="12.75"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</row>
    <row r="97" spans="5:21" ht="12.75"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</row>
    <row r="98" spans="5:21" ht="12.75"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</row>
    <row r="99" spans="5:21" ht="12.75"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</row>
    <row r="100" spans="5:21" ht="12.75"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</row>
    <row r="101" spans="5:21" ht="12.75"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</row>
    <row r="102" spans="5:21" ht="12.75"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</row>
    <row r="103" spans="5:21" ht="12.75"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</row>
    <row r="104" spans="5:21" ht="12.75"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</row>
    <row r="105" spans="5:21" ht="12.75"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</row>
    <row r="106" spans="5:21" ht="12.75"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</row>
    <row r="107" spans="5:21" ht="12.75"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</row>
    <row r="108" spans="5:21" ht="12.75"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</row>
    <row r="109" spans="5:21" ht="12.75"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</row>
    <row r="110" spans="5:21" ht="12.75"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</row>
    <row r="111" spans="5:21" ht="12.75"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5:21" ht="12.75"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5:21" ht="12.75"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5:21" ht="12.75"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5:21" ht="12.75"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5:21" ht="12.75"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5:21" ht="12.75"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</row>
    <row r="118" spans="5:21" ht="12.75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5:21" ht="12.75"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</row>
    <row r="120" spans="5:21" ht="12.75"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</row>
    <row r="121" spans="5:21" ht="12.75"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</row>
    <row r="122" spans="5:21" ht="12.75"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</row>
    <row r="123" spans="5:21" ht="12.75"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5:21" ht="12.75"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5:21" ht="12.75"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5:21" ht="12.75"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5:21" ht="12.75"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</row>
  </sheetData>
  <sheetProtection/>
  <mergeCells count="180">
    <mergeCell ref="B2:I2"/>
    <mergeCell ref="K2:T2"/>
    <mergeCell ref="N28:N29"/>
    <mergeCell ref="B3:I3"/>
    <mergeCell ref="L28:L29"/>
    <mergeCell ref="M28:M29"/>
    <mergeCell ref="L26:L27"/>
    <mergeCell ref="M26:M27"/>
    <mergeCell ref="N26:N27"/>
    <mergeCell ref="L30:L31"/>
    <mergeCell ref="M30:M31"/>
    <mergeCell ref="N30:N31"/>
    <mergeCell ref="P3:T3"/>
    <mergeCell ref="J30:J31"/>
    <mergeCell ref="K26:K27"/>
    <mergeCell ref="K28:K29"/>
    <mergeCell ref="I26:I27"/>
    <mergeCell ref="I28:I29"/>
    <mergeCell ref="J28:J29"/>
    <mergeCell ref="I30:I31"/>
    <mergeCell ref="K30:K31"/>
    <mergeCell ref="K24:K25"/>
    <mergeCell ref="L24:L25"/>
    <mergeCell ref="M24:M25"/>
    <mergeCell ref="N24:N25"/>
    <mergeCell ref="K21:K22"/>
    <mergeCell ref="L21:L22"/>
    <mergeCell ref="M21:M22"/>
    <mergeCell ref="N21:N22"/>
    <mergeCell ref="M19:M20"/>
    <mergeCell ref="N19:N20"/>
    <mergeCell ref="S15:S16"/>
    <mergeCell ref="T15:T16"/>
    <mergeCell ref="S17:S18"/>
    <mergeCell ref="T17:T18"/>
    <mergeCell ref="S21:S22"/>
    <mergeCell ref="T21:T22"/>
    <mergeCell ref="S19:S20"/>
    <mergeCell ref="T19:T20"/>
    <mergeCell ref="K17:K18"/>
    <mergeCell ref="L17:L18"/>
    <mergeCell ref="M17:M18"/>
    <mergeCell ref="N17:N18"/>
    <mergeCell ref="K19:K20"/>
    <mergeCell ref="L19:L20"/>
    <mergeCell ref="N10:N11"/>
    <mergeCell ref="K8:K9"/>
    <mergeCell ref="K15:K16"/>
    <mergeCell ref="L15:L16"/>
    <mergeCell ref="M15:M16"/>
    <mergeCell ref="N15:N16"/>
    <mergeCell ref="K12:K13"/>
    <mergeCell ref="L12:L13"/>
    <mergeCell ref="T12:T13"/>
    <mergeCell ref="T8:T9"/>
    <mergeCell ref="S10:S11"/>
    <mergeCell ref="T10:T11"/>
    <mergeCell ref="S8:S9"/>
    <mergeCell ref="N8:N9"/>
    <mergeCell ref="S12:S13"/>
    <mergeCell ref="K10:K11"/>
    <mergeCell ref="O4:R4"/>
    <mergeCell ref="L8:L9"/>
    <mergeCell ref="M8:M9"/>
    <mergeCell ref="M12:M13"/>
    <mergeCell ref="N12:N13"/>
    <mergeCell ref="T4:T5"/>
    <mergeCell ref="K6:K7"/>
    <mergeCell ref="L6:L7"/>
    <mergeCell ref="M6:M7"/>
    <mergeCell ref="N6:N7"/>
    <mergeCell ref="S6:S7"/>
    <mergeCell ref="T6:T7"/>
    <mergeCell ref="N4:N5"/>
    <mergeCell ref="S4:S5"/>
    <mergeCell ref="J24:J25"/>
    <mergeCell ref="J26:J27"/>
    <mergeCell ref="L4:L5"/>
    <mergeCell ref="M4:M5"/>
    <mergeCell ref="K4:K5"/>
    <mergeCell ref="L10:L11"/>
    <mergeCell ref="M10:M11"/>
    <mergeCell ref="J15:J16"/>
    <mergeCell ref="J12:J13"/>
    <mergeCell ref="J4:J5"/>
    <mergeCell ref="I35:I36"/>
    <mergeCell ref="I37:I38"/>
    <mergeCell ref="A39:A40"/>
    <mergeCell ref="B39:B40"/>
    <mergeCell ref="C39:C40"/>
    <mergeCell ref="D39:D40"/>
    <mergeCell ref="A37:A38"/>
    <mergeCell ref="B37:B38"/>
    <mergeCell ref="I39:I40"/>
    <mergeCell ref="J39:J40"/>
    <mergeCell ref="C37:C38"/>
    <mergeCell ref="D37:D38"/>
    <mergeCell ref="J19:J20"/>
    <mergeCell ref="J21:J22"/>
    <mergeCell ref="I19:I20"/>
    <mergeCell ref="I21:I22"/>
    <mergeCell ref="D30:D31"/>
    <mergeCell ref="C26:C27"/>
    <mergeCell ref="D26:D27"/>
    <mergeCell ref="C28:C29"/>
    <mergeCell ref="A8:A9"/>
    <mergeCell ref="I17:I18"/>
    <mergeCell ref="J17:J18"/>
    <mergeCell ref="A15:A16"/>
    <mergeCell ref="B15:B16"/>
    <mergeCell ref="C15:C16"/>
    <mergeCell ref="A17:A18"/>
    <mergeCell ref="B17:B18"/>
    <mergeCell ref="C17:C18"/>
    <mergeCell ref="D17:D18"/>
    <mergeCell ref="C10:C11"/>
    <mergeCell ref="D10:D11"/>
    <mergeCell ref="I10:I11"/>
    <mergeCell ref="J10:J11"/>
    <mergeCell ref="A6:A7"/>
    <mergeCell ref="B6:B7"/>
    <mergeCell ref="C6:C7"/>
    <mergeCell ref="D6:D7"/>
    <mergeCell ref="I6:I7"/>
    <mergeCell ref="J6:J7"/>
    <mergeCell ref="I4:I5"/>
    <mergeCell ref="I12:I13"/>
    <mergeCell ref="J8:J9"/>
    <mergeCell ref="A4:A5"/>
    <mergeCell ref="B4:B5"/>
    <mergeCell ref="C4:C5"/>
    <mergeCell ref="E4:H4"/>
    <mergeCell ref="B8:B9"/>
    <mergeCell ref="C8:C9"/>
    <mergeCell ref="A35:A36"/>
    <mergeCell ref="B35:B36"/>
    <mergeCell ref="C35:C36"/>
    <mergeCell ref="C33:C34"/>
    <mergeCell ref="A12:A13"/>
    <mergeCell ref="C12:C13"/>
    <mergeCell ref="A10:A11"/>
    <mergeCell ref="B10:B11"/>
    <mergeCell ref="D35:D36"/>
    <mergeCell ref="I8:I9"/>
    <mergeCell ref="I15:I16"/>
    <mergeCell ref="A26:A27"/>
    <mergeCell ref="B26:B27"/>
    <mergeCell ref="A30:A31"/>
    <mergeCell ref="B30:B31"/>
    <mergeCell ref="D12:D13"/>
    <mergeCell ref="A33:A34"/>
    <mergeCell ref="B33:B34"/>
    <mergeCell ref="D33:D34"/>
    <mergeCell ref="D15:D16"/>
    <mergeCell ref="A24:A25"/>
    <mergeCell ref="B24:B25"/>
    <mergeCell ref="C24:C25"/>
    <mergeCell ref="C30:C31"/>
    <mergeCell ref="A28:A29"/>
    <mergeCell ref="B28:B29"/>
    <mergeCell ref="I24:I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  <mergeCell ref="D24:D2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14" t="s">
        <v>31</v>
      </c>
      <c r="B1" s="314"/>
      <c r="C1" s="314"/>
      <c r="D1" s="314"/>
      <c r="E1" s="314"/>
      <c r="F1" s="314"/>
      <c r="G1" s="314"/>
      <c r="H1" s="314"/>
      <c r="I1" s="314" t="s">
        <v>31</v>
      </c>
      <c r="J1" s="314"/>
      <c r="K1" s="314"/>
      <c r="L1" s="314"/>
      <c r="M1" s="314"/>
      <c r="N1" s="314"/>
      <c r="O1" s="314"/>
      <c r="P1" s="314"/>
      <c r="Q1" s="5"/>
    </row>
    <row r="2" spans="1:17" ht="18" customHeight="1">
      <c r="A2" s="14" t="s">
        <v>9</v>
      </c>
      <c r="B2" s="4" t="s">
        <v>17</v>
      </c>
      <c r="C2" s="4"/>
      <c r="D2" s="4"/>
      <c r="E2" s="49" t="str">
        <f>HYPERLINK('пр.взвешивания'!E3)</f>
        <v>в.к.    48      кг.</v>
      </c>
      <c r="F2" s="4"/>
      <c r="G2" s="4"/>
      <c r="H2" s="4"/>
      <c r="I2" s="14" t="s">
        <v>11</v>
      </c>
      <c r="J2" s="4" t="s">
        <v>17</v>
      </c>
      <c r="K2" s="4"/>
      <c r="L2" s="4"/>
      <c r="M2" s="49" t="str">
        <f>HYPERLINK('пр.взвешивания'!E3)</f>
        <v>в.к.    48      кг.</v>
      </c>
      <c r="N2" s="4"/>
      <c r="O2" s="4"/>
      <c r="P2" s="4"/>
      <c r="Q2" s="5"/>
    </row>
    <row r="3" spans="1:17" ht="12.75" customHeight="1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13</v>
      </c>
      <c r="F3" s="178" t="s">
        <v>14</v>
      </c>
      <c r="G3" s="178" t="s">
        <v>15</v>
      </c>
      <c r="H3" s="178" t="s">
        <v>16</v>
      </c>
      <c r="I3" s="178" t="s">
        <v>0</v>
      </c>
      <c r="J3" s="178" t="s">
        <v>1</v>
      </c>
      <c r="K3" s="178" t="s">
        <v>2</v>
      </c>
      <c r="L3" s="178" t="s">
        <v>3</v>
      </c>
      <c r="M3" s="178" t="s">
        <v>13</v>
      </c>
      <c r="N3" s="178" t="s">
        <v>14</v>
      </c>
      <c r="O3" s="178" t="s">
        <v>15</v>
      </c>
      <c r="P3" s="178" t="s">
        <v>16</v>
      </c>
      <c r="Q3" s="5"/>
    </row>
    <row r="4" spans="1:17" ht="12.7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5"/>
    </row>
    <row r="5" spans="1:18" ht="12.75" customHeight="1">
      <c r="A5" s="178">
        <v>1</v>
      </c>
      <c r="B5" s="180" t="str">
        <f>VLOOKUP(A5,'пр.взвешивания'!B6:E35,2,FALSE)</f>
        <v>САРКИСЯН Офелия Самвеловна</v>
      </c>
      <c r="C5" s="180" t="str">
        <f>VLOOKUP(B5,'пр.взвешивания'!C6:F35,2,FALSE)</f>
        <v>02.10.92 кмс</v>
      </c>
      <c r="D5" s="180" t="str">
        <f>VLOOKUP(C5,'пр.взвешивания'!D6:G35,2,FALSE)</f>
        <v>ЦФО Владимирская Муром МО</v>
      </c>
      <c r="E5" s="182"/>
      <c r="F5" s="184"/>
      <c r="G5" s="185"/>
      <c r="H5" s="178"/>
      <c r="I5" s="178">
        <v>9</v>
      </c>
      <c r="J5" s="311" t="str">
        <f>VLOOKUP(I5,'пр.взвешивания'!B6:E35,2,FALSE)</f>
        <v>ФРИХЕРТ Эрна Владимировна</v>
      </c>
      <c r="K5" s="311" t="str">
        <f>VLOOKUP(J5,'пр.взвешивания'!C6:F35,2,FALSE)</f>
        <v>30.09.93 кмс</v>
      </c>
      <c r="L5" s="311" t="str">
        <f>VLOOKUP(K5,'пр.взвешивания'!D6:G35,2,FALSE)</f>
        <v>УФО ХМАО-Югра Радужный МО</v>
      </c>
      <c r="M5" s="178"/>
      <c r="N5" s="178"/>
      <c r="O5" s="178"/>
      <c r="P5" s="178"/>
      <c r="Q5" s="5"/>
      <c r="R5" s="6"/>
    </row>
    <row r="6" spans="1:18" ht="12.75">
      <c r="A6" s="178"/>
      <c r="B6" s="180"/>
      <c r="C6" s="180"/>
      <c r="D6" s="180"/>
      <c r="E6" s="182"/>
      <c r="F6" s="182"/>
      <c r="G6" s="185"/>
      <c r="H6" s="178"/>
      <c r="I6" s="178"/>
      <c r="J6" s="307"/>
      <c r="K6" s="307"/>
      <c r="L6" s="307"/>
      <c r="M6" s="178"/>
      <c r="N6" s="178"/>
      <c r="O6" s="178"/>
      <c r="P6" s="178"/>
      <c r="Q6" s="5"/>
      <c r="R6" s="6"/>
    </row>
    <row r="7" spans="1:18" ht="12.75" customHeight="1">
      <c r="A7" s="186">
        <v>2</v>
      </c>
      <c r="B7" s="180" t="str">
        <f>VLOOKUP(A7,'пр.взвешивания'!B8:E37,2,FALSE)</f>
        <v>КОВАЛЬЧУК Анна Сергеевна</v>
      </c>
      <c r="C7" s="180" t="str">
        <f>VLOOKUP(B7,'пр.взвешивания'!C8:F37,2,FALSE)</f>
        <v>23.12.93 кмс</v>
      </c>
      <c r="D7" s="180" t="str">
        <f>VLOOKUP(C7,'пр.взвешивания'!D8:G37,2,FALSE)</f>
        <v>ЮФО Волгоградская Калач на Дону МО</v>
      </c>
      <c r="E7" s="303"/>
      <c r="F7" s="303"/>
      <c r="G7" s="186"/>
      <c r="H7" s="186"/>
      <c r="I7" s="186">
        <v>10</v>
      </c>
      <c r="J7" s="311" t="str">
        <f>VLOOKUP(I7,'пр.взвешивания'!B8:E37,2,FALSE)</f>
        <v>ОВЧИННИКОВА Елена Евгеньевна</v>
      </c>
      <c r="K7" s="311" t="str">
        <f>VLOOKUP(J7,'пр.взвешивания'!C8:F37,2,FALSE)</f>
        <v>16.06.92 мс</v>
      </c>
      <c r="L7" s="311" t="str">
        <f>VLOOKUP(K7,'пр.взвешивания'!D8:G37,2,FALSE)</f>
        <v>ПФО Нижегородская Н.Новгород РССС</v>
      </c>
      <c r="M7" s="186"/>
      <c r="N7" s="186"/>
      <c r="O7" s="186"/>
      <c r="P7" s="186"/>
      <c r="Q7" s="5"/>
      <c r="R7" s="6"/>
    </row>
    <row r="8" spans="1:18" ht="13.5" thickBot="1">
      <c r="A8" s="309"/>
      <c r="B8" s="313"/>
      <c r="C8" s="313"/>
      <c r="D8" s="313"/>
      <c r="E8" s="308"/>
      <c r="F8" s="308"/>
      <c r="G8" s="309"/>
      <c r="H8" s="309"/>
      <c r="I8" s="309"/>
      <c r="J8" s="312"/>
      <c r="K8" s="312"/>
      <c r="L8" s="312"/>
      <c r="M8" s="309"/>
      <c r="N8" s="309"/>
      <c r="O8" s="309"/>
      <c r="P8" s="309"/>
      <c r="Q8" s="5"/>
      <c r="R8" s="6"/>
    </row>
    <row r="9" spans="1:18" ht="12.75" customHeight="1">
      <c r="A9" s="302">
        <v>4</v>
      </c>
      <c r="B9" s="310" t="str">
        <f>VLOOKUP(A9,'пр.взвешивания'!B10:E39,2,FALSE)</f>
        <v>СУВОРОВА Татьяна Владимировна</v>
      </c>
      <c r="C9" s="310" t="str">
        <f>VLOOKUP(B9,'пр.взвешивания'!C10:F39,2,FALSE)</f>
        <v>03.07.92 кмс</v>
      </c>
      <c r="D9" s="310" t="str">
        <f>VLOOKUP(C9,'пр.взвешивания'!D10:G39,2,FALSE)</f>
        <v>ДВФО Хабаровский Хабаровск МО</v>
      </c>
      <c r="E9" s="305"/>
      <c r="F9" s="300"/>
      <c r="G9" s="301"/>
      <c r="H9" s="302"/>
      <c r="I9" s="302">
        <v>12</v>
      </c>
      <c r="J9" s="306" t="str">
        <f>VLOOKUP(I9,'пр.взвешивания'!B10:E39,2,FALSE)</f>
        <v>ВЯТКИНА Елена Сергеевна</v>
      </c>
      <c r="K9" s="306" t="str">
        <f>VLOOKUP(J9,'пр.взвешивания'!C10:F39,2,FALSE)</f>
        <v>25.05.92 1</v>
      </c>
      <c r="L9" s="306" t="str">
        <f>VLOOKUP(K9,'пр.взвешивания'!D10:G39,2,FALSE)</f>
        <v>СФО Алтайский Барнаул МО</v>
      </c>
      <c r="M9" s="305"/>
      <c r="N9" s="300"/>
      <c r="O9" s="301"/>
      <c r="P9" s="302"/>
      <c r="Q9" s="5"/>
      <c r="R9" s="6"/>
    </row>
    <row r="10" spans="1:18" ht="12.75">
      <c r="A10" s="178"/>
      <c r="B10" s="180"/>
      <c r="C10" s="180"/>
      <c r="D10" s="180"/>
      <c r="E10" s="182"/>
      <c r="F10" s="182"/>
      <c r="G10" s="185"/>
      <c r="H10" s="178"/>
      <c r="I10" s="178"/>
      <c r="J10" s="307"/>
      <c r="K10" s="307"/>
      <c r="L10" s="307"/>
      <c r="M10" s="182"/>
      <c r="N10" s="182"/>
      <c r="O10" s="185"/>
      <c r="P10" s="178"/>
      <c r="Q10" s="5"/>
      <c r="R10" s="6"/>
    </row>
    <row r="11" spans="1:16" ht="12.75" customHeight="1">
      <c r="A11" s="186">
        <v>3</v>
      </c>
      <c r="B11" s="180" t="str">
        <f>VLOOKUP(A11,'пр.взвешивания'!B6:E35,2,FALSE)</f>
        <v>СКОРНЯКОВА Ксения Юрьевна</v>
      </c>
      <c r="C11" s="180" t="str">
        <f>VLOOKUP(B11,'пр.взвешивания'!C6:F35,2,FALSE)</f>
        <v>29.05.92  мс</v>
      </c>
      <c r="D11" s="180" t="str">
        <f>VLOOKUP(C11,'пр.взвешивания'!D6:G35,2,FALSE)</f>
        <v>УФО Свердловская, Качканар  МО</v>
      </c>
      <c r="E11" s="303"/>
      <c r="F11" s="303"/>
      <c r="G11" s="186"/>
      <c r="H11" s="186"/>
      <c r="I11" s="186">
        <v>11</v>
      </c>
      <c r="J11" s="311" t="str">
        <f>VLOOKUP(I11,'пр.взвешивания'!B12:E41,2,FALSE)</f>
        <v>КОЗЛОВА Мария Александровна</v>
      </c>
      <c r="K11" s="311" t="str">
        <f>VLOOKUP(J11,'пр.взвешивания'!C12:F41,2,FALSE)</f>
        <v>10.04.92 мс</v>
      </c>
      <c r="L11" s="311" t="str">
        <f>VLOOKUP(K11,'пр.взвешивания'!D12:G41,2,FALSE)</f>
        <v>ЦФО Тверская Торжок МО</v>
      </c>
      <c r="M11" s="303"/>
      <c r="N11" s="303"/>
      <c r="O11" s="186"/>
      <c r="P11" s="186"/>
    </row>
    <row r="12" spans="1:16" ht="12.75" customHeight="1">
      <c r="A12" s="187"/>
      <c r="B12" s="180"/>
      <c r="C12" s="180"/>
      <c r="D12" s="180"/>
      <c r="E12" s="304"/>
      <c r="F12" s="304"/>
      <c r="G12" s="187"/>
      <c r="H12" s="187"/>
      <c r="I12" s="187"/>
      <c r="J12" s="307"/>
      <c r="K12" s="307"/>
      <c r="L12" s="307"/>
      <c r="M12" s="304"/>
      <c r="N12" s="304"/>
      <c r="O12" s="187"/>
      <c r="P12" s="187"/>
    </row>
    <row r="13" spans="1:13" ht="18.75" customHeight="1">
      <c r="A13" s="14" t="s">
        <v>9</v>
      </c>
      <c r="B13" s="4" t="s">
        <v>18</v>
      </c>
      <c r="E13" s="49" t="str">
        <f>HYPERLINK('пр.взвешивания'!E3)</f>
        <v>в.к.    48      кг.</v>
      </c>
      <c r="I13" s="14" t="s">
        <v>11</v>
      </c>
      <c r="J13" s="4" t="s">
        <v>18</v>
      </c>
      <c r="K13" s="5"/>
      <c r="L13" s="5"/>
      <c r="M13" s="49" t="str">
        <f>HYPERLINK('пр.взвешивания'!E3)</f>
        <v>в.к.    48      кг.</v>
      </c>
    </row>
    <row r="14" spans="1:16" ht="12.75" customHeight="1">
      <c r="A14" s="178">
        <v>1</v>
      </c>
      <c r="B14" s="180" t="str">
        <f>VLOOKUP(A14,'пр.взвешивания'!B6:E35,2,FALSE)</f>
        <v>САРКИСЯН Офелия Самвеловна</v>
      </c>
      <c r="C14" s="180" t="str">
        <f>VLOOKUP(B14,'пр.взвешивания'!C6:F35,2,FALSE)</f>
        <v>02.10.92 кмс</v>
      </c>
      <c r="D14" s="180" t="str">
        <f>VLOOKUP(C14,'пр.взвешивания'!D6:G35,2,FALSE)</f>
        <v>ЦФО Владимирская Муром МО</v>
      </c>
      <c r="E14" s="182"/>
      <c r="F14" s="184"/>
      <c r="G14" s="185"/>
      <c r="H14" s="178"/>
      <c r="I14" s="178">
        <v>9</v>
      </c>
      <c r="J14" s="311" t="str">
        <f>VLOOKUP(I14,'пр.взвешивания'!B6:E35,2,FALSE)</f>
        <v>ФРИХЕРТ Эрна Владимировна</v>
      </c>
      <c r="K14" s="311" t="str">
        <f>VLOOKUP(J14,'пр.взвешивания'!C6:F35,2,FALSE)</f>
        <v>30.09.93 кмс</v>
      </c>
      <c r="L14" s="311" t="str">
        <f>VLOOKUP(K14,'пр.взвешивания'!D6:G35,2,FALSE)</f>
        <v>УФО ХМАО-Югра Радужный МО</v>
      </c>
      <c r="M14" s="178"/>
      <c r="N14" s="178"/>
      <c r="O14" s="178"/>
      <c r="P14" s="178"/>
    </row>
    <row r="15" spans="1:16" ht="12.75">
      <c r="A15" s="178"/>
      <c r="B15" s="180"/>
      <c r="C15" s="180"/>
      <c r="D15" s="180"/>
      <c r="E15" s="182"/>
      <c r="F15" s="182"/>
      <c r="G15" s="185"/>
      <c r="H15" s="178"/>
      <c r="I15" s="178"/>
      <c r="J15" s="307"/>
      <c r="K15" s="307"/>
      <c r="L15" s="307"/>
      <c r="M15" s="178"/>
      <c r="N15" s="178"/>
      <c r="O15" s="178"/>
      <c r="P15" s="178"/>
    </row>
    <row r="16" spans="1:16" ht="12.75" customHeight="1">
      <c r="A16" s="186">
        <v>3</v>
      </c>
      <c r="B16" s="180" t="str">
        <f>VLOOKUP(A16,'пр.взвешивания'!B8:E37,2,FALSE)</f>
        <v>СКОРНЯКОВА Ксения Юрьевна</v>
      </c>
      <c r="C16" s="180" t="str">
        <f>VLOOKUP(B16,'пр.взвешивания'!C8:F37,2,FALSE)</f>
        <v>29.05.92  мс</v>
      </c>
      <c r="D16" s="180" t="str">
        <f>VLOOKUP(C16,'пр.взвешивания'!D8:G37,2,FALSE)</f>
        <v>УФО Свердловская, Качканар  МО</v>
      </c>
      <c r="E16" s="303"/>
      <c r="F16" s="303"/>
      <c r="G16" s="186"/>
      <c r="H16" s="186"/>
      <c r="I16" s="186">
        <v>11</v>
      </c>
      <c r="J16" s="311" t="str">
        <f>VLOOKUP(I16,'пр.взвешивания'!B8:E37,2,FALSE)</f>
        <v>КОЗЛОВА Мария Александровна</v>
      </c>
      <c r="K16" s="311" t="str">
        <f>VLOOKUP(J16,'пр.взвешивания'!C8:F37,2,FALSE)</f>
        <v>10.04.92 мс</v>
      </c>
      <c r="L16" s="311" t="str">
        <f>VLOOKUP(K16,'пр.взвешивания'!D8:G37,2,FALSE)</f>
        <v>ЦФО Тверская Торжок МО</v>
      </c>
      <c r="M16" s="186"/>
      <c r="N16" s="186"/>
      <c r="O16" s="186"/>
      <c r="P16" s="186"/>
    </row>
    <row r="17" spans="1:16" ht="13.5" thickBot="1">
      <c r="A17" s="309"/>
      <c r="B17" s="313"/>
      <c r="C17" s="313"/>
      <c r="D17" s="313"/>
      <c r="E17" s="308"/>
      <c r="F17" s="308"/>
      <c r="G17" s="309"/>
      <c r="H17" s="309"/>
      <c r="I17" s="309"/>
      <c r="J17" s="312"/>
      <c r="K17" s="312"/>
      <c r="L17" s="312"/>
      <c r="M17" s="309"/>
      <c r="N17" s="309"/>
      <c r="O17" s="309"/>
      <c r="P17" s="309"/>
    </row>
    <row r="18" spans="1:16" ht="12.75" customHeight="1">
      <c r="A18" s="302">
        <v>2</v>
      </c>
      <c r="B18" s="310" t="str">
        <f>VLOOKUP(A18,'пр.взвешивания'!B6:E35,2,FALSE)</f>
        <v>КОВАЛЬЧУК Анна Сергеевна</v>
      </c>
      <c r="C18" s="310" t="str">
        <f>VLOOKUP(B18,'пр.взвешивания'!C6:F35,2,FALSE)</f>
        <v>23.12.93 кмс</v>
      </c>
      <c r="D18" s="310" t="str">
        <f>VLOOKUP(C18,'пр.взвешивания'!D6:G35,2,FALSE)</f>
        <v>ЮФО Волгоградская Калач на Дону МО</v>
      </c>
      <c r="E18" s="305"/>
      <c r="F18" s="300"/>
      <c r="G18" s="301"/>
      <c r="H18" s="302"/>
      <c r="I18" s="302">
        <v>10</v>
      </c>
      <c r="J18" s="306" t="str">
        <f>VLOOKUP(I18,'пр.взвешивания'!B10:E39,2,FALSE)</f>
        <v>ОВЧИННИКОВА Елена Евгеньевна</v>
      </c>
      <c r="K18" s="306" t="str">
        <f>VLOOKUP(J18,'пр.взвешивания'!C10:F39,2,FALSE)</f>
        <v>16.06.92 мс</v>
      </c>
      <c r="L18" s="306" t="str">
        <f>VLOOKUP(K18,'пр.взвешивания'!D10:G39,2,FALSE)</f>
        <v>ПФО Нижегородская Н.Новгород РССС</v>
      </c>
      <c r="M18" s="305"/>
      <c r="N18" s="300"/>
      <c r="O18" s="301"/>
      <c r="P18" s="302"/>
    </row>
    <row r="19" spans="1:16" ht="12.75" customHeight="1">
      <c r="A19" s="178"/>
      <c r="B19" s="180"/>
      <c r="C19" s="180"/>
      <c r="D19" s="180"/>
      <c r="E19" s="182"/>
      <c r="F19" s="182"/>
      <c r="G19" s="185"/>
      <c r="H19" s="178"/>
      <c r="I19" s="178"/>
      <c r="J19" s="307"/>
      <c r="K19" s="307"/>
      <c r="L19" s="307"/>
      <c r="M19" s="182"/>
      <c r="N19" s="182"/>
      <c r="O19" s="185"/>
      <c r="P19" s="178"/>
    </row>
    <row r="20" spans="1:16" ht="12.75" customHeight="1">
      <c r="A20" s="186">
        <v>4</v>
      </c>
      <c r="B20" s="180" t="str">
        <f>VLOOKUP(A20,'пр.взвешивания'!B12:E41,2,FALSE)</f>
        <v>СУВОРОВА Татьяна Владимировна</v>
      </c>
      <c r="C20" s="180" t="str">
        <f>VLOOKUP(B20,'пр.взвешивания'!C12:F41,2,FALSE)</f>
        <v>03.07.92 кмс</v>
      </c>
      <c r="D20" s="180" t="str">
        <f>VLOOKUP(C20,'пр.взвешивания'!D12:G41,2,FALSE)</f>
        <v>ДВФО Хабаровский Хабаровск МО</v>
      </c>
      <c r="E20" s="303"/>
      <c r="F20" s="303"/>
      <c r="G20" s="186"/>
      <c r="H20" s="186"/>
      <c r="I20" s="186">
        <v>12</v>
      </c>
      <c r="J20" s="311" t="str">
        <f>VLOOKUP(I20,'пр.взвешивания'!B12:E41,2,FALSE)</f>
        <v>ВЯТКИНА Елена Сергеевна</v>
      </c>
      <c r="K20" s="311" t="str">
        <f>VLOOKUP(J20,'пр.взвешивания'!C12:F41,2,FALSE)</f>
        <v>25.05.92 1</v>
      </c>
      <c r="L20" s="311" t="str">
        <f>VLOOKUP(K20,'пр.взвешивания'!D12:G41,2,FALSE)</f>
        <v>СФО Алтайский Барнаул МО</v>
      </c>
      <c r="M20" s="303"/>
      <c r="N20" s="303"/>
      <c r="O20" s="186"/>
      <c r="P20" s="186"/>
    </row>
    <row r="21" spans="1:16" ht="12.75">
      <c r="A21" s="187"/>
      <c r="B21" s="180"/>
      <c r="C21" s="180"/>
      <c r="D21" s="180"/>
      <c r="E21" s="304"/>
      <c r="F21" s="304"/>
      <c r="G21" s="187"/>
      <c r="H21" s="187"/>
      <c r="I21" s="187"/>
      <c r="J21" s="307"/>
      <c r="K21" s="307"/>
      <c r="L21" s="307"/>
      <c r="M21" s="304"/>
      <c r="N21" s="304"/>
      <c r="O21" s="187"/>
      <c r="P21" s="187"/>
    </row>
    <row r="22" spans="1:13" ht="21" customHeight="1">
      <c r="A22" s="14" t="s">
        <v>9</v>
      </c>
      <c r="B22" s="4" t="s">
        <v>19</v>
      </c>
      <c r="E22" s="49" t="str">
        <f>HYPERLINK('пр.взвешивания'!E3)</f>
        <v>в.к.    48      кг.</v>
      </c>
      <c r="I22" s="14" t="s">
        <v>11</v>
      </c>
      <c r="J22" s="4" t="s">
        <v>32</v>
      </c>
      <c r="K22" s="5"/>
      <c r="L22" s="5"/>
      <c r="M22" s="49" t="str">
        <f>HYPERLINK('пр.взвешивания'!E3)</f>
        <v>в.к.    48      кг.</v>
      </c>
    </row>
    <row r="23" spans="1:16" ht="12.75" customHeight="1">
      <c r="A23" s="178">
        <v>1</v>
      </c>
      <c r="B23" s="180" t="str">
        <f>VLOOKUP(A23,'пр.взвешивания'!B6:E35,2,FALSE)</f>
        <v>САРКИСЯН Офелия Самвеловна</v>
      </c>
      <c r="C23" s="180" t="str">
        <f>VLOOKUP(B23,'пр.взвешивания'!C6:F35,2,FALSE)</f>
        <v>02.10.92 кмс</v>
      </c>
      <c r="D23" s="180" t="str">
        <f>VLOOKUP(C23,'пр.взвешивания'!D6:G35,2,FALSE)</f>
        <v>ЦФО Владимирская Муром МО</v>
      </c>
      <c r="E23" s="182"/>
      <c r="F23" s="184"/>
      <c r="G23" s="185"/>
      <c r="H23" s="178"/>
      <c r="I23" s="178">
        <v>9</v>
      </c>
      <c r="J23" s="311" t="str">
        <f>VLOOKUP(I23,'пр.взвешивания'!B6:E35,2,FALSE)</f>
        <v>ФРИХЕРТ Эрна Владимировна</v>
      </c>
      <c r="K23" s="311" t="str">
        <f>VLOOKUP(J23,'пр.взвешивания'!C6:F35,2,FALSE)</f>
        <v>30.09.93 кмс</v>
      </c>
      <c r="L23" s="311" t="str">
        <f>VLOOKUP(K23,'пр.взвешивания'!D6:G35,2,FALSE)</f>
        <v>УФО ХМАО-Югра Радужный МО</v>
      </c>
      <c r="M23" s="178"/>
      <c r="N23" s="178"/>
      <c r="O23" s="178"/>
      <c r="P23" s="178"/>
    </row>
    <row r="24" spans="1:16" ht="12.75">
      <c r="A24" s="178"/>
      <c r="B24" s="180"/>
      <c r="C24" s="180"/>
      <c r="D24" s="180"/>
      <c r="E24" s="182"/>
      <c r="F24" s="182"/>
      <c r="G24" s="185"/>
      <c r="H24" s="178"/>
      <c r="I24" s="178"/>
      <c r="J24" s="307"/>
      <c r="K24" s="307"/>
      <c r="L24" s="307"/>
      <c r="M24" s="178"/>
      <c r="N24" s="178"/>
      <c r="O24" s="178"/>
      <c r="P24" s="178"/>
    </row>
    <row r="25" spans="1:16" ht="12.75" customHeight="1">
      <c r="A25" s="186">
        <v>4</v>
      </c>
      <c r="B25" s="180" t="str">
        <f>VLOOKUP(A25,'пр.взвешивания'!B8:E37,2,FALSE)</f>
        <v>СУВОРОВА Татьяна Владимировна</v>
      </c>
      <c r="C25" s="180" t="str">
        <f>VLOOKUP(B25,'пр.взвешивания'!C8:F37,2,FALSE)</f>
        <v>03.07.92 кмс</v>
      </c>
      <c r="D25" s="180" t="str">
        <f>VLOOKUP(C25,'пр.взвешивания'!D8:G37,2,FALSE)</f>
        <v>ДВФО Хабаровский Хабаровск МО</v>
      </c>
      <c r="E25" s="303"/>
      <c r="F25" s="303"/>
      <c r="G25" s="186"/>
      <c r="H25" s="186"/>
      <c r="I25" s="186">
        <v>12</v>
      </c>
      <c r="J25" s="311" t="str">
        <f>VLOOKUP(I25,'пр.взвешивания'!B8:E37,2,FALSE)</f>
        <v>ВЯТКИНА Елена Сергеевна</v>
      </c>
      <c r="K25" s="311" t="str">
        <f>VLOOKUP(J25,'пр.взвешивания'!C8:F37,2,FALSE)</f>
        <v>25.05.92 1</v>
      </c>
      <c r="L25" s="311" t="str">
        <f>VLOOKUP(K25,'пр.взвешивания'!D8:G37,2,FALSE)</f>
        <v>СФО Алтайский Барнаул МО</v>
      </c>
      <c r="M25" s="186"/>
      <c r="N25" s="186"/>
      <c r="O25" s="186"/>
      <c r="P25" s="186"/>
    </row>
    <row r="26" spans="1:16" ht="12.75" customHeight="1" thickBot="1">
      <c r="A26" s="309"/>
      <c r="B26" s="313"/>
      <c r="C26" s="313"/>
      <c r="D26" s="313"/>
      <c r="E26" s="308"/>
      <c r="F26" s="308"/>
      <c r="G26" s="309"/>
      <c r="H26" s="309"/>
      <c r="I26" s="309"/>
      <c r="J26" s="312"/>
      <c r="K26" s="312"/>
      <c r="L26" s="312"/>
      <c r="M26" s="309"/>
      <c r="N26" s="309"/>
      <c r="O26" s="309"/>
      <c r="P26" s="309"/>
    </row>
    <row r="27" spans="1:16" ht="12.75" customHeight="1">
      <c r="A27" s="302">
        <v>3</v>
      </c>
      <c r="B27" s="310" t="str">
        <f>VLOOKUP(A27,'пр.взвешивания'!B10:E39,2,FALSE)</f>
        <v>СКОРНЯКОВА Ксения Юрьевна</v>
      </c>
      <c r="C27" s="310" t="str">
        <f>VLOOKUP(B27,'пр.взвешивания'!C10:F39,2,FALSE)</f>
        <v>29.05.92  мс</v>
      </c>
      <c r="D27" s="310" t="str">
        <f>VLOOKUP(C27,'пр.взвешивания'!D10:G39,2,FALSE)</f>
        <v>УФО Свердловская, Качканар  МО</v>
      </c>
      <c r="E27" s="305"/>
      <c r="F27" s="300"/>
      <c r="G27" s="301"/>
      <c r="H27" s="302"/>
      <c r="I27" s="302">
        <v>11</v>
      </c>
      <c r="J27" s="306" t="str">
        <f>VLOOKUP(I27,'пр.взвешивания'!B10:E39,2,FALSE)</f>
        <v>КОЗЛОВА Мария Александровна</v>
      </c>
      <c r="K27" s="306" t="str">
        <f>VLOOKUP(J27,'пр.взвешивания'!C10:F39,2,FALSE)</f>
        <v>10.04.92 мс</v>
      </c>
      <c r="L27" s="306" t="str">
        <f>VLOOKUP(K27,'пр.взвешивания'!D10:G39,2,FALSE)</f>
        <v>ЦФО Тверская Торжок МО</v>
      </c>
      <c r="M27" s="305"/>
      <c r="N27" s="300"/>
      <c r="O27" s="301"/>
      <c r="P27" s="302"/>
    </row>
    <row r="28" spans="1:16" ht="12.75">
      <c r="A28" s="178"/>
      <c r="B28" s="180"/>
      <c r="C28" s="180"/>
      <c r="D28" s="180"/>
      <c r="E28" s="182"/>
      <c r="F28" s="182"/>
      <c r="G28" s="185"/>
      <c r="H28" s="178"/>
      <c r="I28" s="178"/>
      <c r="J28" s="307"/>
      <c r="K28" s="307"/>
      <c r="L28" s="307"/>
      <c r="M28" s="182"/>
      <c r="N28" s="182"/>
      <c r="O28" s="185"/>
      <c r="P28" s="178"/>
    </row>
    <row r="29" spans="1:16" ht="12.75" customHeight="1">
      <c r="A29" s="186">
        <v>2</v>
      </c>
      <c r="B29" s="180" t="str">
        <f>VLOOKUP(A29,'пр.взвешивания'!B6:E35,2,FALSE)</f>
        <v>КОВАЛЬЧУК Анна Сергеевна</v>
      </c>
      <c r="C29" s="180" t="str">
        <f>VLOOKUP(B29,'пр.взвешивания'!C6:F35,2,FALSE)</f>
        <v>23.12.93 кмс</v>
      </c>
      <c r="D29" s="180" t="str">
        <f>VLOOKUP(C29,'пр.взвешивания'!D6:G35,2,FALSE)</f>
        <v>ЮФО Волгоградская Калач на Дону МО</v>
      </c>
      <c r="E29" s="303"/>
      <c r="F29" s="303"/>
      <c r="G29" s="186"/>
      <c r="H29" s="186"/>
      <c r="I29" s="186">
        <v>10</v>
      </c>
      <c r="J29" s="311" t="str">
        <f>VLOOKUP(I29,'пр.взвешивания'!B12:E41,2,FALSE)</f>
        <v>ОВЧИННИКОВА Елена Евгеньевна</v>
      </c>
      <c r="K29" s="311" t="str">
        <f>VLOOKUP(J29,'пр.взвешивания'!C12:F41,2,FALSE)</f>
        <v>16.06.92 мс</v>
      </c>
      <c r="L29" s="311" t="str">
        <f>VLOOKUP(K29,'пр.взвешивания'!D12:G41,2,FALSE)</f>
        <v>ПФО Нижегородская Н.Новгород РССС</v>
      </c>
      <c r="M29" s="303"/>
      <c r="N29" s="303"/>
      <c r="O29" s="186"/>
      <c r="P29" s="186"/>
    </row>
    <row r="30" spans="1:16" ht="12.75">
      <c r="A30" s="187"/>
      <c r="B30" s="180"/>
      <c r="C30" s="180"/>
      <c r="D30" s="180"/>
      <c r="E30" s="304"/>
      <c r="F30" s="304"/>
      <c r="G30" s="187"/>
      <c r="H30" s="187"/>
      <c r="I30" s="187"/>
      <c r="J30" s="307"/>
      <c r="K30" s="307"/>
      <c r="L30" s="307"/>
      <c r="M30" s="304"/>
      <c r="N30" s="304"/>
      <c r="O30" s="187"/>
      <c r="P30" s="187"/>
    </row>
    <row r="31" spans="1:16" ht="21" customHeight="1">
      <c r="A31" s="14" t="s">
        <v>10</v>
      </c>
      <c r="B31" s="4" t="s">
        <v>17</v>
      </c>
      <c r="C31" s="4"/>
      <c r="D31" s="4"/>
      <c r="E31" s="49" t="str">
        <f>HYPERLINK('пр.взвешивания'!E3)</f>
        <v>в.к.    48      кг.</v>
      </c>
      <c r="F31" s="4"/>
      <c r="G31" s="4"/>
      <c r="H31" s="4"/>
      <c r="I31" s="14" t="s">
        <v>12</v>
      </c>
      <c r="J31" s="4" t="s">
        <v>17</v>
      </c>
      <c r="K31" s="4"/>
      <c r="L31" s="4"/>
      <c r="M31" s="49" t="str">
        <f>HYPERLINK('пр.взвешивания'!E3)</f>
        <v>в.к.    48      кг.</v>
      </c>
      <c r="N31" s="4"/>
      <c r="O31" s="4"/>
      <c r="P31" s="4"/>
    </row>
    <row r="32" spans="1:16" ht="12.75">
      <c r="A32" s="178" t="s">
        <v>0</v>
      </c>
      <c r="B32" s="178" t="s">
        <v>1</v>
      </c>
      <c r="C32" s="178" t="s">
        <v>2</v>
      </c>
      <c r="D32" s="178" t="s">
        <v>3</v>
      </c>
      <c r="E32" s="178" t="s">
        <v>13</v>
      </c>
      <c r="F32" s="178" t="s">
        <v>14</v>
      </c>
      <c r="G32" s="178" t="s">
        <v>15</v>
      </c>
      <c r="H32" s="178" t="s">
        <v>16</v>
      </c>
      <c r="I32" s="178" t="s">
        <v>0</v>
      </c>
      <c r="J32" s="178" t="s">
        <v>1</v>
      </c>
      <c r="K32" s="178" t="s">
        <v>2</v>
      </c>
      <c r="L32" s="178" t="s">
        <v>3</v>
      </c>
      <c r="M32" s="178" t="s">
        <v>13</v>
      </c>
      <c r="N32" s="178" t="s">
        <v>14</v>
      </c>
      <c r="O32" s="178" t="s">
        <v>15</v>
      </c>
      <c r="P32" s="178" t="s">
        <v>16</v>
      </c>
    </row>
    <row r="33" spans="1:16" ht="12.7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2.75" customHeight="1">
      <c r="A34" s="178">
        <v>5</v>
      </c>
      <c r="B34" s="180" t="str">
        <f>VLOOKUP(A34,'пр.взвешивания'!B6:E35,2,FALSE)</f>
        <v>СТРУФА Марина Львовна</v>
      </c>
      <c r="C34" s="180" t="str">
        <f>VLOOKUP(B34,'пр.взвешивания'!C6:F35,2,FALSE)</f>
        <v>07.07.92 кмс</v>
      </c>
      <c r="D34" s="180" t="str">
        <f>VLOOKUP(C34,'пр.взвешивания'!D6:G35,2,FALSE)</f>
        <v>СФО Алтайский Барнаул МО</v>
      </c>
      <c r="E34" s="182"/>
      <c r="F34" s="184"/>
      <c r="G34" s="185"/>
      <c r="H34" s="178"/>
      <c r="I34" s="178">
        <v>13</v>
      </c>
      <c r="J34" s="311" t="str">
        <f>VLOOKUP(I34,'пр.взвешивания'!B6:E35,2,FALSE)</f>
        <v>ГОВОРОВА Ирина Анатольевна</v>
      </c>
      <c r="K34" s="311" t="str">
        <f>VLOOKUP(J34,'пр.взвешивания'!C6:F35,2,FALSE)</f>
        <v>16.01.94 1</v>
      </c>
      <c r="L34" s="311" t="str">
        <f>VLOOKUP(K34,'пр.взвешивания'!D6:G35,2,FALSE)</f>
        <v>ЦФО Тамбовская Староюрьево МО</v>
      </c>
      <c r="M34" s="178"/>
      <c r="N34" s="178"/>
      <c r="O34" s="178"/>
      <c r="P34" s="178"/>
    </row>
    <row r="35" spans="1:16" ht="12.75" customHeight="1">
      <c r="A35" s="178"/>
      <c r="B35" s="180"/>
      <c r="C35" s="180"/>
      <c r="D35" s="180"/>
      <c r="E35" s="182"/>
      <c r="F35" s="182"/>
      <c r="G35" s="185"/>
      <c r="H35" s="178"/>
      <c r="I35" s="178"/>
      <c r="J35" s="307"/>
      <c r="K35" s="307"/>
      <c r="L35" s="307"/>
      <c r="M35" s="178"/>
      <c r="N35" s="178"/>
      <c r="O35" s="178"/>
      <c r="P35" s="178"/>
    </row>
    <row r="36" spans="1:16" ht="12.75" customHeight="1">
      <c r="A36" s="186">
        <v>6</v>
      </c>
      <c r="B36" s="180" t="str">
        <f>VLOOKUP(A36,'пр.взвешивания'!B8:E37,2,FALSE)</f>
        <v>ГРИШИНА Марина Игоревна</v>
      </c>
      <c r="C36" s="180" t="str">
        <f>VLOOKUP(B36,'пр.взвешивания'!C8:F37,2,FALSE)</f>
        <v>26.12.92 кмс</v>
      </c>
      <c r="D36" s="180" t="str">
        <f>VLOOKUP(C36,'пр.взвешивания'!D8:G37,2,FALSE)</f>
        <v>Москва МКС</v>
      </c>
      <c r="E36" s="303"/>
      <c r="F36" s="303"/>
      <c r="G36" s="186"/>
      <c r="H36" s="186"/>
      <c r="I36" s="186">
        <v>14</v>
      </c>
      <c r="J36" s="311" t="str">
        <f>VLOOKUP(I36,'пр.взвешивания'!B8:E37,2,FALSE)</f>
        <v>НОВОЖИЛОВА Анастасия Евгеньевна</v>
      </c>
      <c r="K36" s="311" t="str">
        <f>VLOOKUP(J36,'пр.взвешивания'!C8:F37,2,FALSE)</f>
        <v>27.11.92  кмс</v>
      </c>
      <c r="L36" s="311" t="str">
        <f>VLOOKUP(K36,'пр.взвешивания'!D8:G37,2,FALSE)</f>
        <v>УФО Свердловская, Н.Тагил  ПР</v>
      </c>
      <c r="M36" s="186"/>
      <c r="N36" s="186"/>
      <c r="O36" s="186"/>
      <c r="P36" s="186"/>
    </row>
    <row r="37" spans="1:16" ht="13.5" thickBot="1">
      <c r="A37" s="309"/>
      <c r="B37" s="313"/>
      <c r="C37" s="313"/>
      <c r="D37" s="313"/>
      <c r="E37" s="308"/>
      <c r="F37" s="308"/>
      <c r="G37" s="309"/>
      <c r="H37" s="309"/>
      <c r="I37" s="309"/>
      <c r="J37" s="312"/>
      <c r="K37" s="312"/>
      <c r="L37" s="312"/>
      <c r="M37" s="309"/>
      <c r="N37" s="309"/>
      <c r="O37" s="309"/>
      <c r="P37" s="309"/>
    </row>
    <row r="38" spans="1:16" ht="12.75" customHeight="1">
      <c r="A38" s="302">
        <v>8</v>
      </c>
      <c r="B38" s="310" t="str">
        <f>VLOOKUP(A38,'пр.взвешивания'!B10:E39,2,FALSE)</f>
        <v>ЛЕБЕДЕВА Ксения Александровна</v>
      </c>
      <c r="C38" s="310" t="str">
        <f>VLOOKUP(B38,'пр.взвешивания'!C10:F39,2,FALSE)</f>
        <v>01.08.92 кмс</v>
      </c>
      <c r="D38" s="310" t="str">
        <f>VLOOKUP(C38,'пр.взвешивания'!D10:G39,2,FALSE)</f>
        <v>ПФО Нижегородская Кстово МО</v>
      </c>
      <c r="E38" s="305"/>
      <c r="F38" s="300"/>
      <c r="G38" s="301"/>
      <c r="H38" s="302"/>
      <c r="I38" s="302">
        <v>15</v>
      </c>
      <c r="J38" s="306" t="str">
        <f>VLOOKUP(I38,'пр.взвешивания'!B10:E39,2,FALSE)</f>
        <v>ПЛОТНИКОВА Олеся Анатольевна</v>
      </c>
      <c r="K38" s="306" t="str">
        <f>VLOOKUP(J38,'пр.взвешивания'!C10:F39,2,FALSE)</f>
        <v>07.03.93 кмс</v>
      </c>
      <c r="L38" s="306" t="str">
        <f>VLOOKUP(K38,'пр.взвешивания'!D10:G39,2,FALSE)</f>
        <v>ДВФО ЕАО Биробиджан Д</v>
      </c>
      <c r="M38" s="305"/>
      <c r="N38" s="300"/>
      <c r="O38" s="301"/>
      <c r="P38" s="302"/>
    </row>
    <row r="39" spans="1:16" ht="12.75">
      <c r="A39" s="178"/>
      <c r="B39" s="180"/>
      <c r="C39" s="180"/>
      <c r="D39" s="180"/>
      <c r="E39" s="182"/>
      <c r="F39" s="182"/>
      <c r="G39" s="185"/>
      <c r="H39" s="178"/>
      <c r="I39" s="178"/>
      <c r="J39" s="307"/>
      <c r="K39" s="307"/>
      <c r="L39" s="307"/>
      <c r="M39" s="182"/>
      <c r="N39" s="182"/>
      <c r="O39" s="185"/>
      <c r="P39" s="178"/>
    </row>
    <row r="40" spans="1:12" ht="12.75" customHeight="1">
      <c r="A40" s="186">
        <v>7</v>
      </c>
      <c r="B40" s="180" t="str">
        <f>VLOOKUP(A40,'пр.взвешивания'!B12:E41,2,FALSE)</f>
        <v>ЯКУПОВА Эльвира Мухтаровна</v>
      </c>
      <c r="C40" s="180" t="str">
        <f>VLOOKUP(B40,'пр.взвешивания'!C12:F41,2,FALSE)</f>
        <v>26.05.93 мс</v>
      </c>
      <c r="D40" s="180" t="str">
        <f>VLOOKUP(C40,'пр.взвешивания'!D12:G41,2,FALSE)</f>
        <v>ПФО Башкортостан Стерлитомак  МО</v>
      </c>
      <c r="E40" s="303"/>
      <c r="F40" s="303"/>
      <c r="G40" s="186"/>
      <c r="H40" s="186"/>
      <c r="J40" s="5"/>
      <c r="K40" s="5"/>
      <c r="L40" s="5"/>
    </row>
    <row r="41" spans="1:12" ht="12.75" customHeight="1">
      <c r="A41" s="187"/>
      <c r="B41" s="180"/>
      <c r="C41" s="180"/>
      <c r="D41" s="180"/>
      <c r="E41" s="304"/>
      <c r="F41" s="304"/>
      <c r="G41" s="187"/>
      <c r="H41" s="187"/>
      <c r="J41" s="5"/>
      <c r="K41" s="5"/>
      <c r="L41" s="5"/>
    </row>
    <row r="42" spans="1:13" ht="18" customHeight="1">
      <c r="A42" s="14" t="s">
        <v>10</v>
      </c>
      <c r="B42" s="4" t="s">
        <v>18</v>
      </c>
      <c r="E42" s="49" t="str">
        <f>HYPERLINK('пр.взвешивания'!E3)</f>
        <v>в.к.    48      кг.</v>
      </c>
      <c r="I42" s="14" t="s">
        <v>12</v>
      </c>
      <c r="J42" s="4" t="s">
        <v>18</v>
      </c>
      <c r="K42" s="5"/>
      <c r="L42" s="5"/>
      <c r="M42" s="49" t="str">
        <f>HYPERLINK('пр.взвешивания'!E3)</f>
        <v>в.к.    48      кг.</v>
      </c>
    </row>
    <row r="43" spans="1:16" ht="12.75" customHeight="1">
      <c r="A43" s="178">
        <v>5</v>
      </c>
      <c r="B43" s="180" t="str">
        <f>VLOOKUP(A43,'пр.взвешивания'!B6:E35,2,FALSE)</f>
        <v>СТРУФА Марина Львовна</v>
      </c>
      <c r="C43" s="180" t="str">
        <f>VLOOKUP(B43,'пр.взвешивания'!C6:F35,2,FALSE)</f>
        <v>07.07.92 кмс</v>
      </c>
      <c r="D43" s="180" t="str">
        <f>VLOOKUP(C43,'пр.взвешивания'!D6:G35,2,FALSE)</f>
        <v>СФО Алтайский Барнаул МО</v>
      </c>
      <c r="E43" s="182"/>
      <c r="F43" s="184"/>
      <c r="G43" s="185"/>
      <c r="H43" s="178"/>
      <c r="I43" s="178">
        <v>13</v>
      </c>
      <c r="J43" s="311" t="str">
        <f>VLOOKUP(I43,'пр.взвешивания'!B6:E35,2,FALSE)</f>
        <v>ГОВОРОВА Ирина Анатольевна</v>
      </c>
      <c r="K43" s="311" t="str">
        <f>VLOOKUP(J43,'пр.взвешивания'!C6:F35,2,FALSE)</f>
        <v>16.01.94 1</v>
      </c>
      <c r="L43" s="311" t="str">
        <f>VLOOKUP(K43,'пр.взвешивания'!D6:G35,2,FALSE)</f>
        <v>ЦФО Тамбовская Староюрьево МО</v>
      </c>
      <c r="M43" s="178"/>
      <c r="N43" s="178"/>
      <c r="O43" s="178"/>
      <c r="P43" s="178"/>
    </row>
    <row r="44" spans="1:16" ht="12.75">
      <c r="A44" s="178"/>
      <c r="B44" s="180"/>
      <c r="C44" s="180"/>
      <c r="D44" s="180"/>
      <c r="E44" s="182"/>
      <c r="F44" s="182"/>
      <c r="G44" s="185"/>
      <c r="H44" s="178"/>
      <c r="I44" s="178"/>
      <c r="J44" s="307"/>
      <c r="K44" s="307"/>
      <c r="L44" s="307"/>
      <c r="M44" s="178"/>
      <c r="N44" s="178"/>
      <c r="O44" s="178"/>
      <c r="P44" s="178"/>
    </row>
    <row r="45" spans="1:16" ht="12.75" customHeight="1">
      <c r="A45" s="186">
        <v>7</v>
      </c>
      <c r="B45" s="180" t="str">
        <f>VLOOKUP(A45,'пр.взвешивания'!B8:E37,2,FALSE)</f>
        <v>ЯКУПОВА Эльвира Мухтаровна</v>
      </c>
      <c r="C45" s="180" t="str">
        <f>VLOOKUP(B45,'пр.взвешивания'!C8:F37,2,FALSE)</f>
        <v>26.05.93 мс</v>
      </c>
      <c r="D45" s="180" t="str">
        <f>VLOOKUP(C45,'пр.взвешивания'!D8:G37,2,FALSE)</f>
        <v>ПФО Башкортостан Стерлитомак  МО</v>
      </c>
      <c r="E45" s="303"/>
      <c r="F45" s="303"/>
      <c r="G45" s="186"/>
      <c r="H45" s="186"/>
      <c r="I45" s="186">
        <v>15</v>
      </c>
      <c r="J45" s="311" t="str">
        <f>VLOOKUP(I45,'пр.взвешивания'!B8:E37,2,FALSE)</f>
        <v>ПЛОТНИКОВА Олеся Анатольевна</v>
      </c>
      <c r="K45" s="311" t="str">
        <f>VLOOKUP(J45,'пр.взвешивания'!C8:F37,2,FALSE)</f>
        <v>07.03.93 кмс</v>
      </c>
      <c r="L45" s="311" t="str">
        <f>VLOOKUP(K45,'пр.взвешивания'!D8:G37,2,FALSE)</f>
        <v>ДВФО ЕАО Биробиджан Д</v>
      </c>
      <c r="M45" s="186"/>
      <c r="N45" s="186"/>
      <c r="O45" s="186"/>
      <c r="P45" s="186"/>
    </row>
    <row r="46" spans="1:16" ht="13.5" thickBot="1">
      <c r="A46" s="309"/>
      <c r="B46" s="313"/>
      <c r="C46" s="313"/>
      <c r="D46" s="313"/>
      <c r="E46" s="308"/>
      <c r="F46" s="308"/>
      <c r="G46" s="309"/>
      <c r="H46" s="309"/>
      <c r="I46" s="309"/>
      <c r="J46" s="312"/>
      <c r="K46" s="312"/>
      <c r="L46" s="312"/>
      <c r="M46" s="309"/>
      <c r="N46" s="309"/>
      <c r="O46" s="309"/>
      <c r="P46" s="309"/>
    </row>
    <row r="47" spans="1:16" ht="12.75" customHeight="1">
      <c r="A47" s="302">
        <v>6</v>
      </c>
      <c r="B47" s="310" t="str">
        <f>VLOOKUP(A47,'пр.взвешивания'!B10:E39,2,FALSE)</f>
        <v>ГРИШИНА Марина Игоревна</v>
      </c>
      <c r="C47" s="310" t="str">
        <f>VLOOKUP(B47,'пр.взвешивания'!C10:F39,2,FALSE)</f>
        <v>26.12.92 кмс</v>
      </c>
      <c r="D47" s="310" t="str">
        <f>VLOOKUP(C47,'пр.взвешивания'!D10:G39,2,FALSE)</f>
        <v>Москва МКС</v>
      </c>
      <c r="E47" s="305"/>
      <c r="F47" s="300"/>
      <c r="G47" s="301"/>
      <c r="H47" s="302"/>
      <c r="I47" s="302">
        <v>14</v>
      </c>
      <c r="J47" s="306" t="str">
        <f>VLOOKUP(I47,'пр.взвешивания'!B10:E39,2,FALSE)</f>
        <v>НОВОЖИЛОВА Анастасия Евгеньевна</v>
      </c>
      <c r="K47" s="306" t="str">
        <f>VLOOKUP(J47,'пр.взвешивания'!C10:F39,2,FALSE)</f>
        <v>27.11.92  кмс</v>
      </c>
      <c r="L47" s="306" t="str">
        <f>VLOOKUP(K47,'пр.взвешивания'!D10:G39,2,FALSE)</f>
        <v>УФО Свердловская, Н.Тагил  ПР</v>
      </c>
      <c r="M47" s="305"/>
      <c r="N47" s="300"/>
      <c r="O47" s="301"/>
      <c r="P47" s="302"/>
    </row>
    <row r="48" spans="1:16" ht="12.75">
      <c r="A48" s="178"/>
      <c r="B48" s="180"/>
      <c r="C48" s="180"/>
      <c r="D48" s="180"/>
      <c r="E48" s="182"/>
      <c r="F48" s="182"/>
      <c r="G48" s="185"/>
      <c r="H48" s="178"/>
      <c r="I48" s="178"/>
      <c r="J48" s="307"/>
      <c r="K48" s="307"/>
      <c r="L48" s="307"/>
      <c r="M48" s="182"/>
      <c r="N48" s="182"/>
      <c r="O48" s="185"/>
      <c r="P48" s="178"/>
    </row>
    <row r="49" spans="1:12" ht="12.75" customHeight="1">
      <c r="A49" s="186">
        <v>8</v>
      </c>
      <c r="B49" s="180" t="str">
        <f>VLOOKUP(A49,'пр.взвешивания'!B12:E41,2,FALSE)</f>
        <v>ЛЕБЕДЕВА Ксения Александровна</v>
      </c>
      <c r="C49" s="180" t="str">
        <f>VLOOKUP(B49,'пр.взвешивания'!C12:F41,2,FALSE)</f>
        <v>01.08.92 кмс</v>
      </c>
      <c r="D49" s="180" t="str">
        <f>VLOOKUP(C49,'пр.взвешивания'!D12:G41,2,FALSE)</f>
        <v>ПФО Нижегородская Кстово МО</v>
      </c>
      <c r="E49" s="303"/>
      <c r="F49" s="303"/>
      <c r="G49" s="186"/>
      <c r="H49" s="186"/>
      <c r="J49" s="5"/>
      <c r="K49" s="5"/>
      <c r="L49" s="5"/>
    </row>
    <row r="50" spans="1:12" ht="12.75">
      <c r="A50" s="187"/>
      <c r="B50" s="180"/>
      <c r="C50" s="180"/>
      <c r="D50" s="180"/>
      <c r="E50" s="304"/>
      <c r="F50" s="304"/>
      <c r="G50" s="187"/>
      <c r="H50" s="187"/>
      <c r="J50" s="5"/>
      <c r="K50" s="5"/>
      <c r="L50" s="5"/>
    </row>
    <row r="51" spans="1:13" ht="17.25" customHeight="1">
      <c r="A51" s="14" t="s">
        <v>10</v>
      </c>
      <c r="B51" s="4" t="s">
        <v>19</v>
      </c>
      <c r="E51" s="49" t="str">
        <f>HYPERLINK('пр.взвешивания'!E3)</f>
        <v>в.к.    48      кг.</v>
      </c>
      <c r="I51" s="14" t="s">
        <v>12</v>
      </c>
      <c r="J51" s="4" t="s">
        <v>32</v>
      </c>
      <c r="K51" s="5"/>
      <c r="L51" s="5"/>
      <c r="M51" s="49" t="str">
        <f>HYPERLINK('пр.взвешивания'!E3)</f>
        <v>в.к.    48      кг.</v>
      </c>
    </row>
    <row r="52" spans="1:16" ht="12.75" customHeight="1">
      <c r="A52" s="178">
        <v>5</v>
      </c>
      <c r="B52" s="180" t="str">
        <f>VLOOKUP(A52,'пр.взвешивания'!B6:E35,2,FALSE)</f>
        <v>СТРУФА Марина Львовна</v>
      </c>
      <c r="C52" s="180" t="str">
        <f>VLOOKUP(B52,'пр.взвешивания'!C6:F35,2,FALSE)</f>
        <v>07.07.92 кмс</v>
      </c>
      <c r="D52" s="180" t="str">
        <f>VLOOKUP(C52,'пр.взвешивания'!D6:G35,2,FALSE)</f>
        <v>СФО Алтайский Барнаул МО</v>
      </c>
      <c r="E52" s="182"/>
      <c r="F52" s="184"/>
      <c r="G52" s="185"/>
      <c r="H52" s="178"/>
      <c r="I52" s="178">
        <v>15</v>
      </c>
      <c r="J52" s="311" t="str">
        <f>VLOOKUP(I52,'пр.взвешивания'!B6:E35,2,FALSE)</f>
        <v>ПЛОТНИКОВА Олеся Анатольевна</v>
      </c>
      <c r="K52" s="311" t="str">
        <f>VLOOKUP(J52,'пр.взвешивания'!C6:F35,2,FALSE)</f>
        <v>07.03.93 кмс</v>
      </c>
      <c r="L52" s="311" t="str">
        <f>VLOOKUP(K52,'пр.взвешивания'!D6:G35,2,FALSE)</f>
        <v>ДВФО ЕАО Биробиджан Д</v>
      </c>
      <c r="M52" s="178"/>
      <c r="N52" s="178"/>
      <c r="O52" s="178"/>
      <c r="P52" s="178"/>
    </row>
    <row r="53" spans="1:16" ht="12.75">
      <c r="A53" s="178"/>
      <c r="B53" s="180"/>
      <c r="C53" s="180"/>
      <c r="D53" s="180"/>
      <c r="E53" s="182"/>
      <c r="F53" s="182"/>
      <c r="G53" s="185"/>
      <c r="H53" s="178"/>
      <c r="I53" s="178"/>
      <c r="J53" s="307"/>
      <c r="K53" s="307"/>
      <c r="L53" s="307"/>
      <c r="M53" s="178"/>
      <c r="N53" s="178"/>
      <c r="O53" s="178"/>
      <c r="P53" s="178"/>
    </row>
    <row r="54" spans="1:16" ht="12.75" customHeight="1">
      <c r="A54" s="186">
        <v>8</v>
      </c>
      <c r="B54" s="180" t="str">
        <f>VLOOKUP(A54,'пр.взвешивания'!B8:E37,2,FALSE)</f>
        <v>ЛЕБЕДЕВА Ксения Александровна</v>
      </c>
      <c r="C54" s="180" t="str">
        <f>VLOOKUP(B54,'пр.взвешивания'!C8:F37,2,FALSE)</f>
        <v>01.08.92 кмс</v>
      </c>
      <c r="D54" s="180" t="str">
        <f>VLOOKUP(C54,'пр.взвешивания'!D8:G37,2,FALSE)</f>
        <v>ПФО Нижегородская Кстово МО</v>
      </c>
      <c r="E54" s="303"/>
      <c r="F54" s="303"/>
      <c r="G54" s="186"/>
      <c r="H54" s="186"/>
      <c r="I54" s="186">
        <v>14</v>
      </c>
      <c r="J54" s="311" t="str">
        <f>VLOOKUP(I54,'пр.взвешивания'!B8:E37,2,FALSE)</f>
        <v>НОВОЖИЛОВА Анастасия Евгеньевна</v>
      </c>
      <c r="K54" s="311" t="str">
        <f>VLOOKUP(J54,'пр.взвешивания'!C8:F37,2,FALSE)</f>
        <v>27.11.92  кмс</v>
      </c>
      <c r="L54" s="311" t="str">
        <f>VLOOKUP(K54,'пр.взвешивания'!D8:G37,2,FALSE)</f>
        <v>УФО Свердловская, Н.Тагил  ПР</v>
      </c>
      <c r="M54" s="186"/>
      <c r="N54" s="186"/>
      <c r="O54" s="186"/>
      <c r="P54" s="186"/>
    </row>
    <row r="55" spans="1:16" ht="13.5" thickBot="1">
      <c r="A55" s="309"/>
      <c r="B55" s="313"/>
      <c r="C55" s="313"/>
      <c r="D55" s="313"/>
      <c r="E55" s="308"/>
      <c r="F55" s="308"/>
      <c r="G55" s="309"/>
      <c r="H55" s="309"/>
      <c r="I55" s="309"/>
      <c r="J55" s="312"/>
      <c r="K55" s="312"/>
      <c r="L55" s="312"/>
      <c r="M55" s="309"/>
      <c r="N55" s="309"/>
      <c r="O55" s="309"/>
      <c r="P55" s="309"/>
    </row>
    <row r="56" spans="1:16" ht="12.75" customHeight="1">
      <c r="A56" s="302">
        <v>7</v>
      </c>
      <c r="B56" s="310" t="str">
        <f>VLOOKUP(A56,'пр.взвешивания'!B10:E39,2,FALSE)</f>
        <v>ЯКУПОВА Эльвира Мухтаровна</v>
      </c>
      <c r="C56" s="310" t="str">
        <f>VLOOKUP(B56,'пр.взвешивания'!C10:F39,2,FALSE)</f>
        <v>26.05.93 мс</v>
      </c>
      <c r="D56" s="310" t="str">
        <f>VLOOKUP(C56,'пр.взвешивания'!D10:G39,2,FALSE)</f>
        <v>ПФО Башкортостан Стерлитомак  МО</v>
      </c>
      <c r="E56" s="305"/>
      <c r="F56" s="300"/>
      <c r="G56" s="301"/>
      <c r="H56" s="302"/>
      <c r="I56" s="302">
        <v>13</v>
      </c>
      <c r="J56" s="306" t="str">
        <f>VLOOKUP(I56,'пр.взвешивания'!B10:E39,2,FALSE)</f>
        <v>ГОВОРОВА Ирина Анатольевна</v>
      </c>
      <c r="K56" s="306" t="str">
        <f>VLOOKUP(J56,'пр.взвешивания'!C10:F39,2,FALSE)</f>
        <v>16.01.94 1</v>
      </c>
      <c r="L56" s="306" t="str">
        <f>VLOOKUP(K56,'пр.взвешивания'!D10:G39,2,FALSE)</f>
        <v>ЦФО Тамбовская Староюрьево МО</v>
      </c>
      <c r="M56" s="305"/>
      <c r="N56" s="300"/>
      <c r="O56" s="301"/>
      <c r="P56" s="302"/>
    </row>
    <row r="57" spans="1:16" ht="12.75" customHeight="1">
      <c r="A57" s="178"/>
      <c r="B57" s="180"/>
      <c r="C57" s="180"/>
      <c r="D57" s="180"/>
      <c r="E57" s="182"/>
      <c r="F57" s="182"/>
      <c r="G57" s="185"/>
      <c r="H57" s="178"/>
      <c r="I57" s="178"/>
      <c r="J57" s="307"/>
      <c r="K57" s="307"/>
      <c r="L57" s="307"/>
      <c r="M57" s="182"/>
      <c r="N57" s="182"/>
      <c r="O57" s="185"/>
      <c r="P57" s="178"/>
    </row>
    <row r="58" spans="1:8" ht="12.75" customHeight="1">
      <c r="A58" s="186">
        <v>6</v>
      </c>
      <c r="B58" s="180" t="str">
        <f>VLOOKUP(A58,'пр.взвешивания'!B12:E41,2,FALSE)</f>
        <v>ГРИШИНА Марина Игоревна</v>
      </c>
      <c r="C58" s="180" t="str">
        <f>VLOOKUP(B58,'пр.взвешивания'!C12:F41,2,FALSE)</f>
        <v>26.12.92 кмс</v>
      </c>
      <c r="D58" s="180" t="str">
        <f>VLOOKUP(C58,'пр.взвешивания'!D12:G41,2,FALSE)</f>
        <v>Москва МКС</v>
      </c>
      <c r="E58" s="303"/>
      <c r="F58" s="303"/>
      <c r="G58" s="186"/>
      <c r="H58" s="186"/>
    </row>
    <row r="59" spans="1:8" ht="12.75" customHeight="1">
      <c r="A59" s="187"/>
      <c r="B59" s="180"/>
      <c r="C59" s="180"/>
      <c r="D59" s="180"/>
      <c r="E59" s="304"/>
      <c r="F59" s="304"/>
      <c r="G59" s="187"/>
      <c r="H59" s="187"/>
    </row>
    <row r="61" spans="1:16" ht="28.5" customHeight="1">
      <c r="A61" s="314" t="s">
        <v>31</v>
      </c>
      <c r="B61" s="314"/>
      <c r="C61" s="314"/>
      <c r="D61" s="314"/>
      <c r="E61" s="314"/>
      <c r="F61" s="314"/>
      <c r="G61" s="314"/>
      <c r="H61" s="314"/>
      <c r="I61" s="314" t="s">
        <v>31</v>
      </c>
      <c r="J61" s="314"/>
      <c r="K61" s="314"/>
      <c r="L61" s="314"/>
      <c r="M61" s="314"/>
      <c r="N61" s="314"/>
      <c r="O61" s="314"/>
      <c r="P61" s="314"/>
    </row>
    <row r="62" spans="1:16" ht="29.25" customHeight="1">
      <c r="A62" s="14" t="s">
        <v>7</v>
      </c>
      <c r="B62" s="4" t="s">
        <v>44</v>
      </c>
      <c r="C62" s="4"/>
      <c r="D62" s="4"/>
      <c r="E62" s="49" t="str">
        <f>HYPERLINK('пр.взвешивания'!E3)</f>
        <v>в.к.    48      кг.</v>
      </c>
      <c r="F62" s="4"/>
      <c r="G62" s="4"/>
      <c r="H62" s="4"/>
      <c r="I62" s="14" t="s">
        <v>8</v>
      </c>
      <c r="J62" s="4" t="s">
        <v>44</v>
      </c>
      <c r="K62" s="4"/>
      <c r="L62" s="4"/>
      <c r="M62" s="49" t="str">
        <f>HYPERLINK('пр.взвешивания'!E3)</f>
        <v>в.к.    48      кг.</v>
      </c>
      <c r="N62" s="4"/>
      <c r="O62" s="4"/>
      <c r="P62" s="4"/>
    </row>
    <row r="63" spans="1:16" ht="12.75">
      <c r="A63" s="178" t="s">
        <v>0</v>
      </c>
      <c r="B63" s="178" t="s">
        <v>1</v>
      </c>
      <c r="C63" s="178" t="s">
        <v>2</v>
      </c>
      <c r="D63" s="178" t="s">
        <v>3</v>
      </c>
      <c r="E63" s="178" t="s">
        <v>13</v>
      </c>
      <c r="F63" s="178" t="s">
        <v>14</v>
      </c>
      <c r="G63" s="178" t="s">
        <v>15</v>
      </c>
      <c r="H63" s="178" t="s">
        <v>16</v>
      </c>
      <c r="I63" s="178" t="s">
        <v>0</v>
      </c>
      <c r="J63" s="178" t="s">
        <v>1</v>
      </c>
      <c r="K63" s="178" t="s">
        <v>2</v>
      </c>
      <c r="L63" s="178" t="s">
        <v>3</v>
      </c>
      <c r="M63" s="178" t="s">
        <v>13</v>
      </c>
      <c r="N63" s="178" t="s">
        <v>14</v>
      </c>
      <c r="O63" s="178" t="s">
        <v>15</v>
      </c>
      <c r="P63" s="178" t="s">
        <v>16</v>
      </c>
    </row>
    <row r="64" spans="1:16" ht="12.75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</row>
    <row r="65" spans="1:16" ht="12.75" customHeight="1">
      <c r="A65" s="315">
        <v>3</v>
      </c>
      <c r="B65" s="180" t="str">
        <f>VLOOKUP(A65,'пр.взвешивания'!B6:C35,2,FALSE)</f>
        <v>СКОРНЯКОВА Ксения Юрьевна</v>
      </c>
      <c r="C65" s="180" t="str">
        <f>VLOOKUP(B65,'пр.взвешивания'!C6:D35,2,FALSE)</f>
        <v>29.05.92  мс</v>
      </c>
      <c r="D65" s="180" t="str">
        <f>VLOOKUP(C65,'пр.взвешивания'!D6:E35,2,FALSE)</f>
        <v>УФО Свердловская, Качканар  МО</v>
      </c>
      <c r="E65" s="182"/>
      <c r="F65" s="184"/>
      <c r="G65" s="185"/>
      <c r="H65" s="178"/>
      <c r="I65" s="315">
        <v>11</v>
      </c>
      <c r="J65" s="180" t="str">
        <f>VLOOKUP(I65,'пр.взвешивания'!B6:C35,2,FALSE)</f>
        <v>КОЗЛОВА Мария Александровна</v>
      </c>
      <c r="K65" s="180" t="str">
        <f>VLOOKUP(J65,'пр.взвешивания'!C6:D35,2,FALSE)</f>
        <v>10.04.92 мс</v>
      </c>
      <c r="L65" s="180" t="str">
        <f>VLOOKUP(K65,'пр.взвешивания'!D6:E35,2,FALSE)</f>
        <v>ЦФО Тверская Торжок МО</v>
      </c>
      <c r="M65" s="182"/>
      <c r="N65" s="184"/>
      <c r="O65" s="185"/>
      <c r="P65" s="178"/>
    </row>
    <row r="66" spans="1:16" ht="12.75" customHeight="1">
      <c r="A66" s="316"/>
      <c r="B66" s="180"/>
      <c r="C66" s="180"/>
      <c r="D66" s="180"/>
      <c r="E66" s="182"/>
      <c r="F66" s="182"/>
      <c r="G66" s="185"/>
      <c r="H66" s="178"/>
      <c r="I66" s="316"/>
      <c r="J66" s="180"/>
      <c r="K66" s="180"/>
      <c r="L66" s="180"/>
      <c r="M66" s="182"/>
      <c r="N66" s="182"/>
      <c r="O66" s="185"/>
      <c r="P66" s="178"/>
    </row>
    <row r="67" spans="1:16" ht="12.75" customHeight="1">
      <c r="A67" s="186">
        <v>8</v>
      </c>
      <c r="B67" s="180" t="str">
        <f>VLOOKUP(A67,'пр.взвешивания'!B8:C37,2,FALSE)</f>
        <v>ЛЕБЕДЕВА Ксения Александровна</v>
      </c>
      <c r="C67" s="180" t="str">
        <f>VLOOKUP(B67,'пр.взвешивания'!C8:D37,2,FALSE)</f>
        <v>01.08.92 кмс</v>
      </c>
      <c r="D67" s="180" t="str">
        <f>VLOOKUP(C67,'пр.взвешивания'!D8:E37,2,FALSE)</f>
        <v>ПФО Нижегородская Кстово МО</v>
      </c>
      <c r="E67" s="303"/>
      <c r="F67" s="303"/>
      <c r="G67" s="186"/>
      <c r="H67" s="186"/>
      <c r="I67" s="186">
        <v>15</v>
      </c>
      <c r="J67" s="180" t="str">
        <f>VLOOKUP(I67,'пр.взвешивания'!B8:C37,2,FALSE)</f>
        <v>ПЛОТНИКОВА Олеся Анатольевна</v>
      </c>
      <c r="K67" s="180" t="str">
        <f>VLOOKUP(J67,'пр.взвешивания'!C8:D37,2,FALSE)</f>
        <v>07.03.93 кмс</v>
      </c>
      <c r="L67" s="180" t="str">
        <f>VLOOKUP(K67,'пр.взвешивания'!D8:E37,2,FALSE)</f>
        <v>ДВФО ЕАО Биробиджан Д</v>
      </c>
      <c r="M67" s="303"/>
      <c r="N67" s="303"/>
      <c r="O67" s="186"/>
      <c r="P67" s="186"/>
    </row>
    <row r="68" spans="1:16" ht="12.75" customHeight="1" thickBot="1">
      <c r="A68" s="309"/>
      <c r="B68" s="313"/>
      <c r="C68" s="313"/>
      <c r="D68" s="313"/>
      <c r="E68" s="308"/>
      <c r="F68" s="308"/>
      <c r="G68" s="309"/>
      <c r="H68" s="309"/>
      <c r="I68" s="309"/>
      <c r="J68" s="313"/>
      <c r="K68" s="313"/>
      <c r="L68" s="313"/>
      <c r="M68" s="308"/>
      <c r="N68" s="308"/>
      <c r="O68" s="309"/>
      <c r="P68" s="309"/>
    </row>
    <row r="69" spans="1:16" ht="12.75" customHeight="1">
      <c r="A69" s="317">
        <v>7</v>
      </c>
      <c r="B69" s="310" t="str">
        <f>VLOOKUP(A69,'пр.взвешивания'!B10:C39,2,FALSE)</f>
        <v>ЯКУПОВА Эльвира Мухтаровна</v>
      </c>
      <c r="C69" s="310" t="str">
        <f>VLOOKUP(B69,'пр.взвешивания'!C10:D39,2,FALSE)</f>
        <v>26.05.93 мс</v>
      </c>
      <c r="D69" s="310" t="str">
        <f>VLOOKUP(C69,'пр.взвешивания'!D10:E39,2,FALSE)</f>
        <v>ПФО Башкортостан Стерлитомак  МО</v>
      </c>
      <c r="E69" s="305"/>
      <c r="F69" s="300"/>
      <c r="G69" s="301"/>
      <c r="H69" s="302"/>
      <c r="I69" s="317">
        <v>14</v>
      </c>
      <c r="J69" s="310" t="str">
        <f>VLOOKUP(I69,'пр.взвешивания'!B10:C39,2,FALSE)</f>
        <v>НОВОЖИЛОВА Анастасия Евгеньевна</v>
      </c>
      <c r="K69" s="310" t="str">
        <f>VLOOKUP(J69,'пр.взвешивания'!C10:D39,2,FALSE)</f>
        <v>27.11.92  кмс</v>
      </c>
      <c r="L69" s="310" t="str">
        <f>VLOOKUP(K69,'пр.взвешивания'!D10:E39,2,FALSE)</f>
        <v>УФО Свердловская, Н.Тагил  ПР</v>
      </c>
      <c r="M69" s="305"/>
      <c r="N69" s="300"/>
      <c r="O69" s="301"/>
      <c r="P69" s="302"/>
    </row>
    <row r="70" spans="1:16" ht="12.75" customHeight="1">
      <c r="A70" s="187"/>
      <c r="B70" s="180"/>
      <c r="C70" s="180"/>
      <c r="D70" s="180"/>
      <c r="E70" s="182"/>
      <c r="F70" s="182"/>
      <c r="G70" s="185"/>
      <c r="H70" s="178"/>
      <c r="I70" s="187"/>
      <c r="J70" s="180"/>
      <c r="K70" s="180"/>
      <c r="L70" s="180"/>
      <c r="M70" s="182"/>
      <c r="N70" s="182"/>
      <c r="O70" s="185"/>
      <c r="P70" s="178"/>
    </row>
    <row r="71" spans="1:16" ht="12.75" customHeight="1">
      <c r="A71" s="186">
        <v>2</v>
      </c>
      <c r="B71" s="180" t="str">
        <f>VLOOKUP(A71,'пр.взвешивания'!B6:C35,2,FALSE)</f>
        <v>КОВАЛЬЧУК Анна Сергеевна</v>
      </c>
      <c r="C71" s="180" t="str">
        <f>VLOOKUP(B71,'пр.взвешивания'!C6:D35,2,FALSE)</f>
        <v>23.12.93 кмс</v>
      </c>
      <c r="D71" s="180" t="str">
        <f>VLOOKUP(C71,'пр.взвешивания'!D6:E35,2,FALSE)</f>
        <v>ЮФО Волгоградская Калач на Дону МО</v>
      </c>
      <c r="E71" s="303"/>
      <c r="F71" s="303"/>
      <c r="G71" s="186"/>
      <c r="H71" s="186"/>
      <c r="I71" s="186">
        <v>10</v>
      </c>
      <c r="J71" s="180" t="str">
        <f>VLOOKUP(I71,'пр.взвешивания'!B12:C41,2,FALSE)</f>
        <v>ОВЧИННИКОВА Елена Евгеньевна</v>
      </c>
      <c r="K71" s="180" t="str">
        <f>VLOOKUP(J71,'пр.взвешивания'!C12:D41,2,FALSE)</f>
        <v>16.06.92 мс</v>
      </c>
      <c r="L71" s="180" t="str">
        <f>VLOOKUP(K71,'пр.взвешивания'!D12:E41,2,FALSE)</f>
        <v>ПФО Нижегородская Н.Новгород РССС</v>
      </c>
      <c r="M71" s="303"/>
      <c r="N71" s="303"/>
      <c r="O71" s="186"/>
      <c r="P71" s="186"/>
    </row>
    <row r="72" spans="1:16" ht="12.75" customHeight="1" thickBot="1">
      <c r="A72" s="309"/>
      <c r="B72" s="180"/>
      <c r="C72" s="180"/>
      <c r="D72" s="180"/>
      <c r="E72" s="304"/>
      <c r="F72" s="304"/>
      <c r="G72" s="187"/>
      <c r="H72" s="187"/>
      <c r="I72" s="309"/>
      <c r="J72" s="180"/>
      <c r="K72" s="180"/>
      <c r="L72" s="180"/>
      <c r="M72" s="304"/>
      <c r="N72" s="304"/>
      <c r="O72" s="187"/>
      <c r="P72" s="187"/>
    </row>
    <row r="73" spans="1:13" ht="33.75" customHeight="1">
      <c r="A73" s="14" t="s">
        <v>7</v>
      </c>
      <c r="B73" s="4" t="s">
        <v>45</v>
      </c>
      <c r="E73" s="49" t="str">
        <f>HYPERLINK('пр.взвешивания'!E3)</f>
        <v>в.к.    48      кг.</v>
      </c>
      <c r="I73" s="14" t="s">
        <v>8</v>
      </c>
      <c r="J73" s="4" t="s">
        <v>45</v>
      </c>
      <c r="M73" s="49" t="str">
        <f>HYPERLINK('пр.взвешивания'!E3)</f>
        <v>в.к.    48      кг.</v>
      </c>
    </row>
    <row r="74" spans="1:16" ht="12.75" customHeight="1">
      <c r="A74" s="315">
        <v>3</v>
      </c>
      <c r="B74" s="180" t="str">
        <f>VLOOKUP(A74,'пр.взвешивания'!B6:C35,2,FALSE)</f>
        <v>СКОРНЯКОВА Ксения Юрьевна</v>
      </c>
      <c r="C74" s="180" t="str">
        <f>VLOOKUP(B74,'пр.взвешивания'!C6:D35,2,FALSE)</f>
        <v>29.05.92  мс</v>
      </c>
      <c r="D74" s="180" t="str">
        <f>VLOOKUP(C74,'пр.взвешивания'!D6:E35,2,FALSE)</f>
        <v>УФО Свердловская, Качканар  МО</v>
      </c>
      <c r="E74" s="182"/>
      <c r="F74" s="184"/>
      <c r="G74" s="185"/>
      <c r="H74" s="178"/>
      <c r="I74" s="315">
        <v>11</v>
      </c>
      <c r="J74" s="180" t="str">
        <f>VLOOKUP(I74,'пр.взвешивания'!B6:C35,2,FALSE)</f>
        <v>КОЗЛОВА Мария Александровна</v>
      </c>
      <c r="K74" s="180" t="str">
        <f>VLOOKUP(J74,'пр.взвешивания'!C6:D35,2,FALSE)</f>
        <v>10.04.92 мс</v>
      </c>
      <c r="L74" s="180" t="str">
        <f>VLOOKUP(K74,'пр.взвешивания'!D6:E35,2,FALSE)</f>
        <v>ЦФО Тверская Торжок МО</v>
      </c>
      <c r="M74" s="182"/>
      <c r="N74" s="184"/>
      <c r="O74" s="185"/>
      <c r="P74" s="178"/>
    </row>
    <row r="75" spans="1:16" ht="12.75" customHeight="1">
      <c r="A75" s="316"/>
      <c r="B75" s="180"/>
      <c r="C75" s="180"/>
      <c r="D75" s="180"/>
      <c r="E75" s="182"/>
      <c r="F75" s="182"/>
      <c r="G75" s="185"/>
      <c r="H75" s="178"/>
      <c r="I75" s="316"/>
      <c r="J75" s="180"/>
      <c r="K75" s="180"/>
      <c r="L75" s="180"/>
      <c r="M75" s="182"/>
      <c r="N75" s="182"/>
      <c r="O75" s="185"/>
      <c r="P75" s="178"/>
    </row>
    <row r="76" spans="1:16" ht="12.75" customHeight="1">
      <c r="A76" s="186">
        <v>7</v>
      </c>
      <c r="B76" s="180" t="str">
        <f>VLOOKUP(A76,'пр.взвешивания'!B8:C37,2,FALSE)</f>
        <v>ЯКУПОВА Эльвира Мухтаровна</v>
      </c>
      <c r="C76" s="180" t="str">
        <f>VLOOKUP(B76,'пр.взвешивания'!C8:D37,2,FALSE)</f>
        <v>26.05.93 мс</v>
      </c>
      <c r="D76" s="180" t="str">
        <f>VLOOKUP(C76,'пр.взвешивания'!D8:E37,2,FALSE)</f>
        <v>ПФО Башкортостан Стерлитомак  МО</v>
      </c>
      <c r="E76" s="303"/>
      <c r="F76" s="303"/>
      <c r="G76" s="186"/>
      <c r="H76" s="186"/>
      <c r="I76" s="186">
        <v>14</v>
      </c>
      <c r="J76" s="180" t="str">
        <f>VLOOKUP(I76,'пр.взвешивания'!B8:C37,2,FALSE)</f>
        <v>НОВОЖИЛОВА Анастасия Евгеньевна</v>
      </c>
      <c r="K76" s="180" t="str">
        <f>VLOOKUP(J76,'пр.взвешивания'!C8:D37,2,FALSE)</f>
        <v>27.11.92  кмс</v>
      </c>
      <c r="L76" s="180" t="str">
        <f>VLOOKUP(K76,'пр.взвешивания'!D8:E37,2,FALSE)</f>
        <v>УФО Свердловская, Н.Тагил  ПР</v>
      </c>
      <c r="M76" s="303"/>
      <c r="N76" s="303"/>
      <c r="O76" s="186"/>
      <c r="P76" s="186"/>
    </row>
    <row r="77" spans="1:16" ht="12.75" customHeight="1" thickBot="1">
      <c r="A77" s="309"/>
      <c r="B77" s="313"/>
      <c r="C77" s="313"/>
      <c r="D77" s="313"/>
      <c r="E77" s="308"/>
      <c r="F77" s="308"/>
      <c r="G77" s="309"/>
      <c r="H77" s="309"/>
      <c r="I77" s="309"/>
      <c r="J77" s="313"/>
      <c r="K77" s="313"/>
      <c r="L77" s="313"/>
      <c r="M77" s="308"/>
      <c r="N77" s="308"/>
      <c r="O77" s="309"/>
      <c r="P77" s="309"/>
    </row>
    <row r="78" spans="1:16" ht="12.75" customHeight="1">
      <c r="A78" s="317">
        <v>2</v>
      </c>
      <c r="B78" s="310" t="str">
        <f>VLOOKUP(A78,'пр.взвешивания'!B6:C35,2,FALSE)</f>
        <v>КОВАЛЬЧУК Анна Сергеевна</v>
      </c>
      <c r="C78" s="310" t="str">
        <f>VLOOKUP(B78,'пр.взвешивания'!C6:D35,2,FALSE)</f>
        <v>23.12.93 кмс</v>
      </c>
      <c r="D78" s="310" t="str">
        <f>VLOOKUP(C78,'пр.взвешивания'!D6:E35,2,FALSE)</f>
        <v>ЮФО Волгоградская Калач на Дону МО</v>
      </c>
      <c r="E78" s="305"/>
      <c r="F78" s="300"/>
      <c r="G78" s="301"/>
      <c r="H78" s="302"/>
      <c r="I78" s="317">
        <v>10</v>
      </c>
      <c r="J78" s="310" t="str">
        <f>VLOOKUP(I78,'пр.взвешивания'!B10:C39,2,FALSE)</f>
        <v>ОВЧИННИКОВА Елена Евгеньевна</v>
      </c>
      <c r="K78" s="310" t="str">
        <f>VLOOKUP(J78,'пр.взвешивания'!C10:D39,2,FALSE)</f>
        <v>16.06.92 мс</v>
      </c>
      <c r="L78" s="310" t="str">
        <f>VLOOKUP(K78,'пр.взвешивания'!D10:E39,2,FALSE)</f>
        <v>ПФО Нижегородская Н.Новгород РССС</v>
      </c>
      <c r="M78" s="305"/>
      <c r="N78" s="300"/>
      <c r="O78" s="301"/>
      <c r="P78" s="302"/>
    </row>
    <row r="79" spans="1:16" ht="12.75" customHeight="1">
      <c r="A79" s="187"/>
      <c r="B79" s="180"/>
      <c r="C79" s="180"/>
      <c r="D79" s="180"/>
      <c r="E79" s="182"/>
      <c r="F79" s="182"/>
      <c r="G79" s="185"/>
      <c r="H79" s="178"/>
      <c r="I79" s="187"/>
      <c r="J79" s="180"/>
      <c r="K79" s="180"/>
      <c r="L79" s="180"/>
      <c r="M79" s="182"/>
      <c r="N79" s="182"/>
      <c r="O79" s="185"/>
      <c r="P79" s="178"/>
    </row>
    <row r="80" spans="1:16" ht="12.75" customHeight="1">
      <c r="A80" s="186">
        <v>8</v>
      </c>
      <c r="B80" s="180" t="str">
        <f>VLOOKUP(A80,'пр.взвешивания'!B6:E35,2,FALSE)</f>
        <v>ЛЕБЕДЕВА Ксения Александровна</v>
      </c>
      <c r="C80" s="180" t="str">
        <f>VLOOKUP(B80,'пр.взвешивания'!C6:F35,2,FALSE)</f>
        <v>01.08.92 кмс</v>
      </c>
      <c r="D80" s="180" t="str">
        <f>VLOOKUP(C80,'пр.взвешивания'!D6:G35,2,FALSE)</f>
        <v>ПФО Нижегородская Кстово МО</v>
      </c>
      <c r="E80" s="303"/>
      <c r="F80" s="303"/>
      <c r="G80" s="186"/>
      <c r="H80" s="186"/>
      <c r="I80" s="186">
        <v>15</v>
      </c>
      <c r="J80" s="180" t="str">
        <f>VLOOKUP(I80,'пр.взвешивания'!B12:C41,2,FALSE)</f>
        <v>ПЛОТНИКОВА Олеся Анатольевна</v>
      </c>
      <c r="K80" s="180" t="str">
        <f>VLOOKUP(J80,'пр.взвешивания'!C12:D41,2,FALSE)</f>
        <v>07.03.93 кмс</v>
      </c>
      <c r="L80" s="180" t="str">
        <f>VLOOKUP(K80,'пр.взвешивания'!D12:E41,2,FALSE)</f>
        <v>ДВФО ЕАО Биробиджан Д</v>
      </c>
      <c r="M80" s="303"/>
      <c r="N80" s="303"/>
      <c r="O80" s="186"/>
      <c r="P80" s="186"/>
    </row>
    <row r="81" spans="1:16" ht="12.75" customHeight="1" thickBot="1">
      <c r="A81" s="309"/>
      <c r="B81" s="180"/>
      <c r="C81" s="180"/>
      <c r="D81" s="180"/>
      <c r="E81" s="304"/>
      <c r="F81" s="304"/>
      <c r="G81" s="187"/>
      <c r="H81" s="187"/>
      <c r="I81" s="309"/>
      <c r="J81" s="180"/>
      <c r="K81" s="180"/>
      <c r="L81" s="180"/>
      <c r="M81" s="304"/>
      <c r="N81" s="304"/>
      <c r="O81" s="187"/>
      <c r="P81" s="187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40"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  <mergeCell ref="I45:I46"/>
    <mergeCell ref="J45:J46"/>
    <mergeCell ref="K45:K46"/>
    <mergeCell ref="L45:L46"/>
    <mergeCell ref="M45:M46"/>
    <mergeCell ref="N45:N46"/>
    <mergeCell ref="O38:O39"/>
    <mergeCell ref="P38:P39"/>
    <mergeCell ref="M43:M44"/>
    <mergeCell ref="N43:N44"/>
    <mergeCell ref="O43:O44"/>
    <mergeCell ref="P43:P44"/>
    <mergeCell ref="M38:M39"/>
    <mergeCell ref="N38:N39"/>
    <mergeCell ref="I43:I44"/>
    <mergeCell ref="J43:J44"/>
    <mergeCell ref="K43:K44"/>
    <mergeCell ref="L43:L44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29:I30"/>
    <mergeCell ref="J29:J30"/>
    <mergeCell ref="K29:K30"/>
    <mergeCell ref="L29:L30"/>
    <mergeCell ref="M29:M30"/>
    <mergeCell ref="N29:N30"/>
    <mergeCell ref="O23:O24"/>
    <mergeCell ref="P23:P24"/>
    <mergeCell ref="M27:M28"/>
    <mergeCell ref="N27:N28"/>
    <mergeCell ref="O27:O28"/>
    <mergeCell ref="P27:P28"/>
    <mergeCell ref="M23:M24"/>
    <mergeCell ref="N23:N24"/>
    <mergeCell ref="I27:I28"/>
    <mergeCell ref="J27:J28"/>
    <mergeCell ref="K27:K28"/>
    <mergeCell ref="L27:L28"/>
    <mergeCell ref="I23:I24"/>
    <mergeCell ref="J23:J24"/>
    <mergeCell ref="K23:K24"/>
    <mergeCell ref="L23:L24"/>
    <mergeCell ref="K18:K19"/>
    <mergeCell ref="L18:L19"/>
    <mergeCell ref="O18:O19"/>
    <mergeCell ref="P18:P19"/>
    <mergeCell ref="M20:M21"/>
    <mergeCell ref="N20:N21"/>
    <mergeCell ref="O20:O21"/>
    <mergeCell ref="P20:P21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I16:I17"/>
    <mergeCell ref="J16:J17"/>
    <mergeCell ref="K16:K17"/>
    <mergeCell ref="L16:L17"/>
    <mergeCell ref="M16:M17"/>
    <mergeCell ref="N16:N17"/>
    <mergeCell ref="O11:O12"/>
    <mergeCell ref="P11:P12"/>
    <mergeCell ref="M14:M15"/>
    <mergeCell ref="N14:N15"/>
    <mergeCell ref="O14:O15"/>
    <mergeCell ref="P14:P15"/>
    <mergeCell ref="M11:M12"/>
    <mergeCell ref="N11:N12"/>
    <mergeCell ref="I14:I15"/>
    <mergeCell ref="J14:J15"/>
    <mergeCell ref="K14:K15"/>
    <mergeCell ref="L14:L15"/>
    <mergeCell ref="P9:P10"/>
    <mergeCell ref="I11:I12"/>
    <mergeCell ref="J11:J12"/>
    <mergeCell ref="K11:K12"/>
    <mergeCell ref="L11:L12"/>
    <mergeCell ref="L7:L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I1:P1"/>
    <mergeCell ref="I3:I4"/>
    <mergeCell ref="J3:J4"/>
    <mergeCell ref="K3:K4"/>
    <mergeCell ref="L3:L4"/>
    <mergeCell ref="M3:M4"/>
    <mergeCell ref="N3:N4"/>
    <mergeCell ref="P3:P4"/>
    <mergeCell ref="A45:A46"/>
    <mergeCell ref="P5:P6"/>
    <mergeCell ref="G47:G48"/>
    <mergeCell ref="H47:H48"/>
    <mergeCell ref="M7:M8"/>
    <mergeCell ref="N7:N8"/>
    <mergeCell ref="I5:I6"/>
    <mergeCell ref="J5:J6"/>
    <mergeCell ref="K5:K6"/>
    <mergeCell ref="L5:L6"/>
    <mergeCell ref="E47:E48"/>
    <mergeCell ref="F47:F48"/>
    <mergeCell ref="G43:G44"/>
    <mergeCell ref="H43:H44"/>
    <mergeCell ref="A47:A48"/>
    <mergeCell ref="B47:B48"/>
    <mergeCell ref="C47:C48"/>
    <mergeCell ref="D47:D48"/>
    <mergeCell ref="C45:C46"/>
    <mergeCell ref="D45:D46"/>
    <mergeCell ref="E45:E46"/>
    <mergeCell ref="O3:O4"/>
    <mergeCell ref="M5:M6"/>
    <mergeCell ref="N5:N6"/>
    <mergeCell ref="O5:O6"/>
    <mergeCell ref="I7:I8"/>
    <mergeCell ref="J7:J8"/>
    <mergeCell ref="K7:K8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B45:B46"/>
    <mergeCell ref="E40:E41"/>
    <mergeCell ref="F40:F41"/>
    <mergeCell ref="G40:G41"/>
    <mergeCell ref="H40:H41"/>
    <mergeCell ref="A40:A41"/>
    <mergeCell ref="B40:B41"/>
    <mergeCell ref="C40:C41"/>
    <mergeCell ref="D40:D41"/>
    <mergeCell ref="A38:A39"/>
    <mergeCell ref="B38:B39"/>
    <mergeCell ref="C38:C39"/>
    <mergeCell ref="D38:D39"/>
    <mergeCell ref="E38:E39"/>
    <mergeCell ref="F38:F39"/>
    <mergeCell ref="G34:G35"/>
    <mergeCell ref="H34:H35"/>
    <mergeCell ref="E36:E37"/>
    <mergeCell ref="F36:F37"/>
    <mergeCell ref="G36:G37"/>
    <mergeCell ref="H36:H37"/>
    <mergeCell ref="G38:G39"/>
    <mergeCell ref="H38:H39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29:A30"/>
    <mergeCell ref="B29:B30"/>
    <mergeCell ref="C29:C30"/>
    <mergeCell ref="D29:D30"/>
    <mergeCell ref="E29:E30"/>
    <mergeCell ref="F29:F30"/>
    <mergeCell ref="G23:G24"/>
    <mergeCell ref="H23:H24"/>
    <mergeCell ref="E27:E28"/>
    <mergeCell ref="F27:F28"/>
    <mergeCell ref="G27:G28"/>
    <mergeCell ref="H27:H28"/>
    <mergeCell ref="E23:E24"/>
    <mergeCell ref="F23:F24"/>
    <mergeCell ref="A27:A28"/>
    <mergeCell ref="B27:B28"/>
    <mergeCell ref="C27:C28"/>
    <mergeCell ref="D27:D28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A7:A8"/>
    <mergeCell ref="F9:F10"/>
    <mergeCell ref="G9:G10"/>
    <mergeCell ref="H9:H10"/>
    <mergeCell ref="A9:A10"/>
    <mergeCell ref="B9:B10"/>
    <mergeCell ref="C9:C10"/>
    <mergeCell ref="D9:D10"/>
    <mergeCell ref="A1:H1"/>
    <mergeCell ref="E3:E4"/>
    <mergeCell ref="F3:F4"/>
    <mergeCell ref="G3:G4"/>
    <mergeCell ref="H3:H4"/>
    <mergeCell ref="D3:D4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D5:D6"/>
    <mergeCell ref="O80:O81"/>
    <mergeCell ref="P80:P81"/>
    <mergeCell ref="H58:H59"/>
    <mergeCell ref="B5:B6"/>
    <mergeCell ref="C5:C6"/>
    <mergeCell ref="B7:B8"/>
    <mergeCell ref="C7:C8"/>
    <mergeCell ref="F7:F8"/>
    <mergeCell ref="G7:G8"/>
    <mergeCell ref="I80:I81"/>
    <mergeCell ref="J80:J81"/>
    <mergeCell ref="K80:K81"/>
    <mergeCell ref="L80:L81"/>
    <mergeCell ref="M80:M81"/>
    <mergeCell ref="N80:N81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76:I77"/>
    <mergeCell ref="J76:J77"/>
    <mergeCell ref="K76:K77"/>
    <mergeCell ref="L76:L77"/>
    <mergeCell ref="M76:M77"/>
    <mergeCell ref="N76:N77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1:I72"/>
    <mergeCell ref="J71:J72"/>
    <mergeCell ref="K71:K72"/>
    <mergeCell ref="L71:L72"/>
    <mergeCell ref="M71:M72"/>
    <mergeCell ref="N71:N72"/>
    <mergeCell ref="O67:O68"/>
    <mergeCell ref="P67:P68"/>
    <mergeCell ref="M69:M70"/>
    <mergeCell ref="N69:N70"/>
    <mergeCell ref="O69:O70"/>
    <mergeCell ref="P69:P70"/>
    <mergeCell ref="M67:M68"/>
    <mergeCell ref="N67:N68"/>
    <mergeCell ref="P65:P66"/>
    <mergeCell ref="I69:I70"/>
    <mergeCell ref="J69:J70"/>
    <mergeCell ref="K69:K70"/>
    <mergeCell ref="L69:L70"/>
    <mergeCell ref="L67:L68"/>
    <mergeCell ref="M65:M66"/>
    <mergeCell ref="N65:N66"/>
    <mergeCell ref="O65:O66"/>
    <mergeCell ref="G80:G81"/>
    <mergeCell ref="H80:H81"/>
    <mergeCell ref="M63:M64"/>
    <mergeCell ref="N63:N64"/>
    <mergeCell ref="G71:G72"/>
    <mergeCell ref="H71:H72"/>
    <mergeCell ref="H63:H64"/>
    <mergeCell ref="I67:I68"/>
    <mergeCell ref="J67:J68"/>
    <mergeCell ref="K67:K68"/>
    <mergeCell ref="O63:O64"/>
    <mergeCell ref="P63:P64"/>
    <mergeCell ref="I65:I66"/>
    <mergeCell ref="J65:J66"/>
    <mergeCell ref="K65:K66"/>
    <mergeCell ref="L65:L66"/>
    <mergeCell ref="I63:I64"/>
    <mergeCell ref="J63:J64"/>
    <mergeCell ref="K63:K64"/>
    <mergeCell ref="L63:L64"/>
    <mergeCell ref="A80:A81"/>
    <mergeCell ref="B80:B81"/>
    <mergeCell ref="C80:C81"/>
    <mergeCell ref="D80:D81"/>
    <mergeCell ref="E80:E81"/>
    <mergeCell ref="F80:F81"/>
    <mergeCell ref="G76:G77"/>
    <mergeCell ref="H76:H77"/>
    <mergeCell ref="E78:E79"/>
    <mergeCell ref="F78:F79"/>
    <mergeCell ref="G78:G79"/>
    <mergeCell ref="H78:H79"/>
    <mergeCell ref="E76:E77"/>
    <mergeCell ref="F76:F77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E74:E75"/>
    <mergeCell ref="F74:F75"/>
    <mergeCell ref="G74:G75"/>
    <mergeCell ref="H74:H75"/>
    <mergeCell ref="A71:A72"/>
    <mergeCell ref="B71:B72"/>
    <mergeCell ref="C71:C72"/>
    <mergeCell ref="D71:D72"/>
    <mergeCell ref="E71:E72"/>
    <mergeCell ref="F71:F72"/>
    <mergeCell ref="G67:G68"/>
    <mergeCell ref="H67:H68"/>
    <mergeCell ref="E69:E70"/>
    <mergeCell ref="F69:F70"/>
    <mergeCell ref="G69:G70"/>
    <mergeCell ref="H69:H70"/>
    <mergeCell ref="E67:E68"/>
    <mergeCell ref="F67:F68"/>
    <mergeCell ref="A69:A70"/>
    <mergeCell ref="B69:B70"/>
    <mergeCell ref="C69:C70"/>
    <mergeCell ref="D69:D70"/>
    <mergeCell ref="A67:A68"/>
    <mergeCell ref="B67:B68"/>
    <mergeCell ref="C67:C68"/>
    <mergeCell ref="D67:D68"/>
    <mergeCell ref="A65:A66"/>
    <mergeCell ref="B65:B66"/>
    <mergeCell ref="C65:C66"/>
    <mergeCell ref="D65:D66"/>
    <mergeCell ref="I56:I57"/>
    <mergeCell ref="E65:E66"/>
    <mergeCell ref="F65:F66"/>
    <mergeCell ref="G65:G66"/>
    <mergeCell ref="H65:H66"/>
    <mergeCell ref="I61:P61"/>
    <mergeCell ref="A61:H61"/>
    <mergeCell ref="A63:A64"/>
    <mergeCell ref="B63:B64"/>
    <mergeCell ref="C63:C64"/>
    <mergeCell ref="D63:D64"/>
    <mergeCell ref="E63:E64"/>
    <mergeCell ref="F63:F64"/>
    <mergeCell ref="G63:G64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G49:G50"/>
    <mergeCell ref="H49:H50"/>
    <mergeCell ref="A49:A50"/>
    <mergeCell ref="B49:B50"/>
    <mergeCell ref="C49:C50"/>
    <mergeCell ref="D49:D50"/>
    <mergeCell ref="E49:E50"/>
    <mergeCell ref="F49:F50"/>
    <mergeCell ref="A52:A53"/>
    <mergeCell ref="B52:B53"/>
    <mergeCell ref="C52:C53"/>
    <mergeCell ref="D52:D53"/>
    <mergeCell ref="O52:O53"/>
    <mergeCell ref="P52:P53"/>
    <mergeCell ref="I52:I53"/>
    <mergeCell ref="J52:J53"/>
    <mergeCell ref="K52:K53"/>
    <mergeCell ref="L52:L53"/>
    <mergeCell ref="M52:M53"/>
    <mergeCell ref="N52:N53"/>
    <mergeCell ref="A54:A55"/>
    <mergeCell ref="B54:B55"/>
    <mergeCell ref="C54:C55"/>
    <mergeCell ref="D54:D55"/>
    <mergeCell ref="E52:E53"/>
    <mergeCell ref="F52:F53"/>
    <mergeCell ref="G52:G53"/>
    <mergeCell ref="H52:H53"/>
    <mergeCell ref="O54:O55"/>
    <mergeCell ref="P54:P55"/>
    <mergeCell ref="I54:I55"/>
    <mergeCell ref="J54:J55"/>
    <mergeCell ref="K54:K55"/>
    <mergeCell ref="L54:L55"/>
    <mergeCell ref="M54:M55"/>
    <mergeCell ref="N54:N55"/>
    <mergeCell ref="A56:A57"/>
    <mergeCell ref="B56:B57"/>
    <mergeCell ref="C56:C57"/>
    <mergeCell ref="D56:D57"/>
    <mergeCell ref="E54:E55"/>
    <mergeCell ref="F54:F55"/>
    <mergeCell ref="G54:G55"/>
    <mergeCell ref="H54:H55"/>
    <mergeCell ref="J56:J57"/>
    <mergeCell ref="K56:K57"/>
    <mergeCell ref="L56:L57"/>
    <mergeCell ref="M56:M57"/>
    <mergeCell ref="E56:E57"/>
    <mergeCell ref="F56:F57"/>
    <mergeCell ref="G56:G57"/>
    <mergeCell ref="H56:H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219" t="s">
        <v>37</v>
      </c>
      <c r="B1" s="219"/>
      <c r="C1" s="219"/>
      <c r="D1" s="219"/>
      <c r="E1" s="219"/>
      <c r="F1" s="219"/>
      <c r="G1" s="219"/>
    </row>
    <row r="2" spans="1:7" ht="30.75" customHeight="1" thickBot="1">
      <c r="A2" s="292" t="s">
        <v>36</v>
      </c>
      <c r="B2" s="292"/>
      <c r="C2" s="318"/>
      <c r="D2" s="293" t="str">
        <f>HYPERLINK('[2]реквизиты'!$A$2)</f>
        <v>Первенство России среди юниорок 1992 - 93 гг.р.</v>
      </c>
      <c r="E2" s="294"/>
      <c r="F2" s="294"/>
      <c r="G2" s="295"/>
    </row>
    <row r="3" spans="2:7" ht="25.5" customHeight="1" thickBot="1">
      <c r="B3" s="321" t="str">
        <f>HYPERLINK('[2]реквизиты'!$A$3)</f>
        <v>13 - 17 февраля 2012 г.               г. Кстово</v>
      </c>
      <c r="C3" s="321"/>
      <c r="D3" s="321"/>
      <c r="E3" s="322"/>
      <c r="F3" s="319" t="str">
        <f>'пр.взвешивания'!E3</f>
        <v>в.к.    48      кг.</v>
      </c>
      <c r="G3" s="320"/>
    </row>
    <row r="4" spans="1:7" ht="13.5" customHeight="1">
      <c r="A4" s="186" t="s">
        <v>30</v>
      </c>
      <c r="B4" s="186" t="s">
        <v>0</v>
      </c>
      <c r="C4" s="186" t="s">
        <v>1</v>
      </c>
      <c r="D4" s="186" t="s">
        <v>21</v>
      </c>
      <c r="E4" s="186" t="s">
        <v>22</v>
      </c>
      <c r="F4" s="186" t="s">
        <v>23</v>
      </c>
      <c r="G4" s="186" t="s">
        <v>24</v>
      </c>
    </row>
    <row r="5" spans="1:7" ht="13.5" customHeight="1">
      <c r="A5" s="187"/>
      <c r="B5" s="187"/>
      <c r="C5" s="187"/>
      <c r="D5" s="187"/>
      <c r="E5" s="187"/>
      <c r="F5" s="187"/>
      <c r="G5" s="187"/>
    </row>
    <row r="6" spans="1:7" ht="13.5" customHeight="1">
      <c r="A6" s="323" t="s">
        <v>117</v>
      </c>
      <c r="B6" s="324">
        <v>11</v>
      </c>
      <c r="C6" s="325" t="str">
        <f>VLOOKUP(B6,'пр.взвешивания'!B6:G41,2,FALSE)</f>
        <v>КОЗЛОВА Мария Александровна</v>
      </c>
      <c r="D6" s="325" t="str">
        <f>VLOOKUP(B6,'пр.взвешивания'!B6:G59,3,FALSE)</f>
        <v>10.04.92 мс</v>
      </c>
      <c r="E6" s="325" t="str">
        <f>VLOOKUP(B6,'пр.взвешивания'!B6:G57,4,FALSE)</f>
        <v>ЦФО Тверская Торжок МО</v>
      </c>
      <c r="F6" s="325">
        <f>VLOOKUP(B6,'пр.взвешивания'!B6:G57,5,FALSE)</f>
        <v>0</v>
      </c>
      <c r="G6" s="325" t="s">
        <v>125</v>
      </c>
    </row>
    <row r="7" spans="1:7" ht="13.5" customHeight="1">
      <c r="A7" s="323"/>
      <c r="B7" s="324"/>
      <c r="C7" s="325"/>
      <c r="D7" s="325"/>
      <c r="E7" s="325"/>
      <c r="F7" s="325"/>
      <c r="G7" s="325"/>
    </row>
    <row r="8" spans="1:7" ht="13.5" customHeight="1">
      <c r="A8" s="323" t="s">
        <v>120</v>
      </c>
      <c r="B8" s="324">
        <v>14</v>
      </c>
      <c r="C8" s="325" t="str">
        <f>VLOOKUP(B8,'пр.взвешивания'!B6:G41,2,FALSE)</f>
        <v>НОВОЖИЛОВА Анастасия Евгеньевна</v>
      </c>
      <c r="D8" s="325" t="str">
        <f>VLOOKUP(B8,'пр.взвешивания'!B6:G59,3,FALSE)</f>
        <v>27.11.92  кмс</v>
      </c>
      <c r="E8" s="325" t="str">
        <f>VLOOKUP(B8,'пр.взвешивания'!B6:G59,4,FALSE)</f>
        <v>УФО Свердловская, Н.Тагил  ПР</v>
      </c>
      <c r="F8" s="325" t="str">
        <f>VLOOKUP(B8,'пр.взвешивания'!B6:G59,5,FALSE)</f>
        <v>003183</v>
      </c>
      <c r="G8" s="325" t="str">
        <f>VLOOKUP(B8,'пр.взвешивания'!B6:G59,6,FALSE)</f>
        <v>Перминов ОР Перминов ИР</v>
      </c>
    </row>
    <row r="9" spans="1:7" ht="13.5" customHeight="1">
      <c r="A9" s="323"/>
      <c r="B9" s="324"/>
      <c r="C9" s="325"/>
      <c r="D9" s="325"/>
      <c r="E9" s="325"/>
      <c r="F9" s="325"/>
      <c r="G9" s="325"/>
    </row>
    <row r="10" spans="1:7" ht="13.5" customHeight="1">
      <c r="A10" s="323" t="s">
        <v>33</v>
      </c>
      <c r="B10" s="324">
        <v>7</v>
      </c>
      <c r="C10" s="325" t="str">
        <f>VLOOKUP(B10,'пр.взвешивания'!B6:G41,2,FALSE)</f>
        <v>ЯКУПОВА Эльвира Мухтаровна</v>
      </c>
      <c r="D10" s="325" t="str">
        <f>VLOOKUP(B10,'пр.взвешивания'!B6:G61,3,FALSE)</f>
        <v>26.05.93 мс</v>
      </c>
      <c r="E10" s="325" t="str">
        <f>VLOOKUP(B10,'пр.взвешивания'!B6:G61,4,FALSE)</f>
        <v>ПФО Башкортостан Стерлитомак  МО</v>
      </c>
      <c r="F10" s="325">
        <f>VLOOKUP(B10,'пр.взвешивания'!B6:G61,5,FALSE)</f>
        <v>0</v>
      </c>
      <c r="G10" s="325" t="str">
        <f>VLOOKUP(B10,'пр.взвешивания'!B6:G61,6,FALSE)</f>
        <v>Пивоварова ЭМ </v>
      </c>
    </row>
    <row r="11" spans="1:7" ht="13.5" customHeight="1">
      <c r="A11" s="323"/>
      <c r="B11" s="324"/>
      <c r="C11" s="325"/>
      <c r="D11" s="325"/>
      <c r="E11" s="325"/>
      <c r="F11" s="325"/>
      <c r="G11" s="325"/>
    </row>
    <row r="12" spans="1:7" ht="13.5" customHeight="1">
      <c r="A12" s="323" t="s">
        <v>33</v>
      </c>
      <c r="B12" s="324">
        <v>8</v>
      </c>
      <c r="C12" s="325" t="str">
        <f>VLOOKUP(B12,'пр.взвешивания'!B6:G41,2,FALSE)</f>
        <v>ЛЕБЕДЕВА Ксения Александровна</v>
      </c>
      <c r="D12" s="325" t="str">
        <f>VLOOKUP(B12,'пр.взвешивания'!B6:G63,3,FALSE)</f>
        <v>01.08.92 кмс</v>
      </c>
      <c r="E12" s="325" t="str">
        <f>VLOOKUP(B12,'пр.взвешивания'!B6:G63,4,FALSE)</f>
        <v>ПФО Нижегородская Кстово МО</v>
      </c>
      <c r="F12" s="325" t="str">
        <f>VLOOKUP(B12,'пр.взвешивания'!B6:G63,5,FALSE)</f>
        <v>003270</v>
      </c>
      <c r="G12" s="325" t="str">
        <f>VLOOKUP(B12,'пр.взвешивания'!B6:G63,6,FALSE)</f>
        <v>Кожемякин ВС</v>
      </c>
    </row>
    <row r="13" spans="1:7" ht="13.5" customHeight="1">
      <c r="A13" s="323"/>
      <c r="B13" s="324"/>
      <c r="C13" s="325"/>
      <c r="D13" s="325"/>
      <c r="E13" s="325"/>
      <c r="F13" s="325"/>
      <c r="G13" s="325"/>
    </row>
    <row r="14" spans="1:7" ht="13.5" customHeight="1">
      <c r="A14" s="323" t="s">
        <v>121</v>
      </c>
      <c r="B14" s="324">
        <v>3</v>
      </c>
      <c r="C14" s="325" t="str">
        <f>VLOOKUP(B14,'пр.взвешивания'!B6:G41,2,FALSE)</f>
        <v>СКОРНЯКОВА Ксения Юрьевна</v>
      </c>
      <c r="D14" s="325" t="str">
        <f>VLOOKUP(B14,'пр.взвешивания'!B6:G65,3,FALSE)</f>
        <v>29.05.92  мс</v>
      </c>
      <c r="E14" s="325" t="str">
        <f>VLOOKUP(B14,'пр.взвешивания'!B6:G65,4,FALSE)</f>
        <v>УФО Свердловская, Качканар  МО</v>
      </c>
      <c r="F14" s="325" t="str">
        <f>VLOOKUP(B14,'пр.взвешивания'!B6:G65,5,FALSE)</f>
        <v>003180</v>
      </c>
      <c r="G14" s="325" t="str">
        <f>VLOOKUP(B14,'пр.взвешивания'!B6:G65,6,FALSE)</f>
        <v>Сапунов ДП,  Мещерский ВВ</v>
      </c>
    </row>
    <row r="15" spans="1:7" ht="13.5" customHeight="1">
      <c r="A15" s="323"/>
      <c r="B15" s="324"/>
      <c r="C15" s="325"/>
      <c r="D15" s="325"/>
      <c r="E15" s="325"/>
      <c r="F15" s="325"/>
      <c r="G15" s="325"/>
    </row>
    <row r="16" spans="1:7" ht="13.5" customHeight="1">
      <c r="A16" s="323" t="s">
        <v>121</v>
      </c>
      <c r="B16" s="324">
        <v>10</v>
      </c>
      <c r="C16" s="325" t="str">
        <f>VLOOKUP(B16,'пр.взвешивания'!B6:G41,2,FALSE)</f>
        <v>ОВЧИННИКОВА Елена Евгеньевна</v>
      </c>
      <c r="D16" s="325" t="str">
        <f>VLOOKUP(B16,'пр.взвешивания'!B6:G67,3,FALSE)</f>
        <v>16.06.92 мс</v>
      </c>
      <c r="E16" s="325" t="str">
        <f>VLOOKUP(B16,'пр.взвешивания'!B6:G67,4,FALSE)</f>
        <v>ПФО Нижегородская Н.Новгород РССС</v>
      </c>
      <c r="F16" s="325">
        <f>VLOOKUP(B16,'пр.взвешивания'!B6:G67,5,FALSE)</f>
        <v>0</v>
      </c>
      <c r="G16" s="325" t="str">
        <f>VLOOKUP(B16,'пр.взвешивания'!B6:G67,6,FALSE)</f>
        <v>Скифская ЕЮ Кирилев ВС</v>
      </c>
    </row>
    <row r="17" spans="1:7" ht="13.5" customHeight="1">
      <c r="A17" s="323"/>
      <c r="B17" s="324"/>
      <c r="C17" s="325"/>
      <c r="D17" s="325"/>
      <c r="E17" s="325"/>
      <c r="F17" s="325"/>
      <c r="G17" s="325"/>
    </row>
    <row r="18" spans="1:7" ht="13.5" customHeight="1">
      <c r="A18" s="184" t="s">
        <v>122</v>
      </c>
      <c r="B18" s="324">
        <v>2</v>
      </c>
      <c r="C18" s="325" t="str">
        <f>VLOOKUP(B18,'пр.взвешивания'!B6:G41,2,FALSE)</f>
        <v>КОВАЛЬЧУК Анна Сергеевна</v>
      </c>
      <c r="D18" s="325" t="str">
        <f>VLOOKUP(B18,'пр.взвешивания'!B6:G69,3,FALSE)</f>
        <v>23.12.93 кмс</v>
      </c>
      <c r="E18" s="325" t="str">
        <f>VLOOKUP(B18,'пр.взвешивания'!B6:G69,4,FALSE)</f>
        <v>ЮФО Волгоградская Калач на Дону МО</v>
      </c>
      <c r="F18" s="325">
        <f>VLOOKUP(B18,'пр.взвешивания'!B6:G69,5,FALSE)</f>
        <v>0</v>
      </c>
      <c r="G18" s="325" t="str">
        <f>VLOOKUP(B18,'пр.взвешивания'!B6:G69,6,FALSE)</f>
        <v>Иващенко ГМ</v>
      </c>
    </row>
    <row r="19" spans="1:7" ht="13.5" customHeight="1">
      <c r="A19" s="184"/>
      <c r="B19" s="324"/>
      <c r="C19" s="325"/>
      <c r="D19" s="325"/>
      <c r="E19" s="325"/>
      <c r="F19" s="325"/>
      <c r="G19" s="325"/>
    </row>
    <row r="20" spans="1:7" ht="13.5" customHeight="1">
      <c r="A20" s="184" t="s">
        <v>122</v>
      </c>
      <c r="B20" s="324">
        <v>15</v>
      </c>
      <c r="C20" s="325" t="str">
        <f>VLOOKUP(B20,'пр.взвешивания'!B6:G41,2,FALSE)</f>
        <v>ПЛОТНИКОВА Олеся Анатольевна</v>
      </c>
      <c r="D20" s="325" t="str">
        <f>VLOOKUP(B20,'пр.взвешивания'!B6:G71,3,FALSE)</f>
        <v>07.03.93 кмс</v>
      </c>
      <c r="E20" s="325" t="str">
        <f>VLOOKUP(B20,'пр.взвешивания'!B6:G71,4,FALSE)</f>
        <v>ДВФО ЕАО Биробиджан Д</v>
      </c>
      <c r="F20" s="325">
        <f>VLOOKUP(B20,'пр.взвешивания'!B6:G71,5,FALSE)</f>
        <v>0</v>
      </c>
      <c r="G20" s="325" t="str">
        <f>VLOOKUP(B20,'пр.взвешивания'!B6:G71,6,FALSE)</f>
        <v>Алеев ВА</v>
      </c>
    </row>
    <row r="21" spans="1:7" ht="13.5" customHeight="1">
      <c r="A21" s="184"/>
      <c r="B21" s="324"/>
      <c r="C21" s="325"/>
      <c r="D21" s="325"/>
      <c r="E21" s="325"/>
      <c r="F21" s="325"/>
      <c r="G21" s="325"/>
    </row>
    <row r="22" spans="1:7" ht="13.5" customHeight="1">
      <c r="A22" s="184" t="s">
        <v>123</v>
      </c>
      <c r="B22" s="324">
        <v>4</v>
      </c>
      <c r="C22" s="325" t="str">
        <f>VLOOKUP(B22,'пр.взвешивания'!B6:G41,2,FALSE)</f>
        <v>СУВОРОВА Татьяна Владимировна</v>
      </c>
      <c r="D22" s="325" t="str">
        <f>VLOOKUP(B22,'пр.взвешивания'!B6:G73,3,FALSE)</f>
        <v>03.07.92 кмс</v>
      </c>
      <c r="E22" s="325" t="str">
        <f>VLOOKUP(B22,'пр.взвешивания'!B6:G73,4,FALSE)</f>
        <v>ДВФО Хабаровский Хабаровск МО</v>
      </c>
      <c r="F22" s="325">
        <f>VLOOKUP(B22,'пр.взвешивания'!B6:G73,5,FALSE)</f>
        <v>0</v>
      </c>
      <c r="G22" s="325" t="str">
        <f>VLOOKUP(B22,'пр.взвешивания'!B6:G73,6,FALSE)</f>
        <v>Довгаль АВ</v>
      </c>
    </row>
    <row r="23" spans="1:7" ht="13.5" customHeight="1">
      <c r="A23" s="184"/>
      <c r="B23" s="324"/>
      <c r="C23" s="325"/>
      <c r="D23" s="325"/>
      <c r="E23" s="325"/>
      <c r="F23" s="325"/>
      <c r="G23" s="325"/>
    </row>
    <row r="24" spans="1:7" ht="13.5" customHeight="1">
      <c r="A24" s="184" t="s">
        <v>123</v>
      </c>
      <c r="B24" s="324">
        <v>6</v>
      </c>
      <c r="C24" s="325" t="str">
        <f>VLOOKUP(B24,'пр.взвешивания'!B6:G41,2,FALSE)</f>
        <v>ГРИШИНА Марина Игоревна</v>
      </c>
      <c r="D24" s="325" t="str">
        <f>VLOOKUP(B24,'пр.взвешивания'!B6:G75,3,FALSE)</f>
        <v>26.12.92 кмс</v>
      </c>
      <c r="E24" s="325" t="str">
        <f>VLOOKUP(B24,'пр.взвешивания'!B6:G75,4,FALSE)</f>
        <v>Москва МКС</v>
      </c>
      <c r="F24" s="325">
        <f>VLOOKUP(B24,'пр.взвешивания'!B6:G75,5,FALSE)</f>
        <v>0</v>
      </c>
      <c r="G24" s="325" t="str">
        <f>VLOOKUP(B24,'пр.взвешивания'!B6:G75,6,FALSE)</f>
        <v>Кузнецова АС</v>
      </c>
    </row>
    <row r="25" spans="1:7" ht="13.5" customHeight="1">
      <c r="A25" s="184"/>
      <c r="B25" s="324"/>
      <c r="C25" s="325"/>
      <c r="D25" s="325"/>
      <c r="E25" s="325"/>
      <c r="F25" s="325"/>
      <c r="G25" s="325"/>
    </row>
    <row r="26" spans="1:7" ht="13.5" customHeight="1">
      <c r="A26" s="184" t="s">
        <v>123</v>
      </c>
      <c r="B26" s="324">
        <v>9</v>
      </c>
      <c r="C26" s="325" t="str">
        <f>VLOOKUP(B26,'пр.взвешивания'!B6:G41,2,FALSE)</f>
        <v>ФРИХЕРТ Эрна Владимировна</v>
      </c>
      <c r="D26" s="325" t="str">
        <f>VLOOKUP(B26,'пр.взвешивания'!B6:G77,3,FALSE)</f>
        <v>30.09.93 кмс</v>
      </c>
      <c r="E26" s="325" t="str">
        <f>VLOOKUP(B26,'пр.взвешивания'!B6:G77,4,FALSE)</f>
        <v>УФО ХМАО-Югра Радужный МО</v>
      </c>
      <c r="F26" s="325" t="str">
        <f>VLOOKUP(B26,'пр.взвешивания'!B6:G77,5,FALSE)</f>
        <v>6708806237</v>
      </c>
      <c r="G26" s="325" t="str">
        <f>VLOOKUP(B26,'пр.взвешивания'!B6:G77,6,FALSE)</f>
        <v>Феактистов ЮН</v>
      </c>
    </row>
    <row r="27" spans="1:7" ht="13.5" customHeight="1">
      <c r="A27" s="184"/>
      <c r="B27" s="324"/>
      <c r="C27" s="325"/>
      <c r="D27" s="325"/>
      <c r="E27" s="325"/>
      <c r="F27" s="325"/>
      <c r="G27" s="325"/>
    </row>
    <row r="28" spans="1:7" ht="13.5" customHeight="1">
      <c r="A28" s="184" t="s">
        <v>123</v>
      </c>
      <c r="B28" s="324">
        <v>13</v>
      </c>
      <c r="C28" s="325" t="str">
        <f>VLOOKUP(B28,'пр.взвешивания'!B6:G41,2,FALSE)</f>
        <v>ГОВОРОВА Ирина Анатольевна</v>
      </c>
      <c r="D28" s="325" t="str">
        <f>VLOOKUP(B28,'пр.взвешивания'!B6:G79,3,FALSE)</f>
        <v>16.01.94 1</v>
      </c>
      <c r="E28" s="325" t="str">
        <f>VLOOKUP(B28,'пр.взвешивания'!B6:G79,4,FALSE)</f>
        <v>ЦФО Тамбовская Староюрьево МО</v>
      </c>
      <c r="F28" s="325">
        <f>VLOOKUP(B28,'пр.взвешивания'!B6:G79,5,FALSE)</f>
        <v>0</v>
      </c>
      <c r="G28" s="325" t="str">
        <f>VLOOKUP(B28,'пр.взвешивания'!B6:G79,6,FALSE)</f>
        <v>Ркаян АВ</v>
      </c>
    </row>
    <row r="29" spans="1:7" ht="13.5" customHeight="1">
      <c r="A29" s="184"/>
      <c r="B29" s="324"/>
      <c r="C29" s="325"/>
      <c r="D29" s="325"/>
      <c r="E29" s="325"/>
      <c r="F29" s="325"/>
      <c r="G29" s="325"/>
    </row>
    <row r="30" spans="1:7" ht="13.5" customHeight="1">
      <c r="A30" s="184" t="s">
        <v>124</v>
      </c>
      <c r="B30" s="324">
        <v>1</v>
      </c>
      <c r="C30" s="325" t="str">
        <f>VLOOKUP(B30,'пр.взвешивания'!B6:G41,2,FALSE)</f>
        <v>САРКИСЯН Офелия Самвеловна</v>
      </c>
      <c r="D30" s="325" t="str">
        <f>VLOOKUP(B30,'пр.взвешивания'!B6:G81,3,FALSE)</f>
        <v>02.10.92 кмс</v>
      </c>
      <c r="E30" s="325" t="str">
        <f>VLOOKUP(B30,'пр.взвешивания'!B6:G81,4,FALSE)</f>
        <v>ЦФО Владимирская Муром МО</v>
      </c>
      <c r="F30" s="325">
        <f>VLOOKUP(B30,'пр.взвешивания'!B6:G81,5,FALSE)</f>
        <v>0</v>
      </c>
      <c r="G30" s="325">
        <f>VLOOKUP(B30,'[4]пр.взвешивания'!B6:G81,6,FALSE)</f>
        <v>0</v>
      </c>
    </row>
    <row r="31" spans="1:7" ht="12.75" customHeight="1">
      <c r="A31" s="184"/>
      <c r="B31" s="324"/>
      <c r="C31" s="325"/>
      <c r="D31" s="325"/>
      <c r="E31" s="325"/>
      <c r="F31" s="325"/>
      <c r="G31" s="325"/>
    </row>
    <row r="32" spans="1:7" ht="12.75">
      <c r="A32" s="184" t="s">
        <v>124</v>
      </c>
      <c r="B32" s="324">
        <v>5</v>
      </c>
      <c r="C32" s="325" t="str">
        <f>VLOOKUP(B32,'пр.взвешивания'!B6:G41,2,FALSE)</f>
        <v>СТРУФА Марина Львовна</v>
      </c>
      <c r="D32" s="325" t="str">
        <f>VLOOKUP(B32,'пр.взвешивания'!B6:G83,3,FALSE)</f>
        <v>07.07.92 кмс</v>
      </c>
      <c r="E32" s="325" t="str">
        <f>VLOOKUP(B32,'пр.взвешивания'!B6:G83,4,FALSE)</f>
        <v>СФО Алтайский Барнаул МО</v>
      </c>
      <c r="F32" s="325" t="str">
        <f>VLOOKUP(B32,'пр.взвешивания'!B6:G83,5,FALSE)</f>
        <v>015410022</v>
      </c>
      <c r="G32" s="325" t="str">
        <f>VLOOKUP(B32,'пр.взвешивания'!B6:G83,6,FALSE)</f>
        <v>Тихонова СЛ</v>
      </c>
    </row>
    <row r="33" spans="1:7" ht="12.75">
      <c r="A33" s="184"/>
      <c r="B33" s="324"/>
      <c r="C33" s="325"/>
      <c r="D33" s="325"/>
      <c r="E33" s="325"/>
      <c r="F33" s="325"/>
      <c r="G33" s="325"/>
    </row>
    <row r="34" spans="1:7" ht="12.75">
      <c r="A34" s="184" t="s">
        <v>124</v>
      </c>
      <c r="B34" s="324">
        <v>12</v>
      </c>
      <c r="C34" s="325" t="str">
        <f>VLOOKUP(B34,'пр.взвешивания'!B6:G43,2,FALSE)</f>
        <v>ВЯТКИНА Елена Сергеевна</v>
      </c>
      <c r="D34" s="325" t="str">
        <f>VLOOKUP(B34,'пр.взвешивания'!B6:G85,3,FALSE)</f>
        <v>25.05.92 1</v>
      </c>
      <c r="E34" s="325" t="str">
        <f>VLOOKUP(B34,'пр.взвешивания'!B6:G85,4,FALSE)</f>
        <v>СФО Алтайский Барнаул МО</v>
      </c>
      <c r="F34" s="325">
        <f>VLOOKUP(B34,'пр.взвешивания'!B6:G85,5,FALSE)</f>
        <v>0</v>
      </c>
      <c r="G34" s="325" t="str">
        <f>VLOOKUP(B34,'пр.взвешивания'!B6:G85,6,FALSE)</f>
        <v>Белин ДС Вялов ВА</v>
      </c>
    </row>
    <row r="35" spans="1:7" ht="12.75">
      <c r="A35" s="184"/>
      <c r="B35" s="324"/>
      <c r="C35" s="325"/>
      <c r="D35" s="325"/>
      <c r="E35" s="325"/>
      <c r="F35" s="325"/>
      <c r="G35" s="325"/>
    </row>
    <row r="38" ht="12.75">
      <c r="A38" s="47"/>
    </row>
    <row r="39" spans="1:7" ht="15.75">
      <c r="A39" s="44" t="str">
        <f>HYPERLINK('[2]реквизиты'!$A$6)</f>
        <v>Гл. судья, судья МК</v>
      </c>
      <c r="B39" s="45"/>
      <c r="C39" s="45"/>
      <c r="D39" s="40"/>
      <c r="E39" s="39"/>
      <c r="F39" s="39"/>
      <c r="G39" s="57" t="str">
        <f>HYPERLINK('[2]реквизиты'!$G$6)</f>
        <v>А.Б. Рыбаков</v>
      </c>
    </row>
    <row r="40" spans="1:7" ht="15.75">
      <c r="A40" s="45"/>
      <c r="B40" s="45"/>
      <c r="C40" s="45"/>
      <c r="D40" s="40"/>
      <c r="E40" s="39"/>
      <c r="F40" s="39"/>
      <c r="G40" s="58" t="str">
        <f>HYPERLINK('[2]реквизиты'!$G$7)</f>
        <v>/г.Чебоксары/</v>
      </c>
    </row>
    <row r="41" spans="1:7" ht="12.75">
      <c r="A41" s="46"/>
      <c r="B41" s="46"/>
      <c r="C41" s="46"/>
      <c r="D41" s="40"/>
      <c r="E41" s="40"/>
      <c r="F41" s="40"/>
      <c r="G41" s="40"/>
    </row>
    <row r="42" spans="1:7" ht="15.75">
      <c r="A42" s="44" t="str">
        <f>HYPERLINK('[3]реквизиты'!$A$22)</f>
        <v>Гл. секретарь, судья МК</v>
      </c>
      <c r="B42" s="45"/>
      <c r="C42" s="45"/>
      <c r="D42" s="40"/>
      <c r="E42" s="39"/>
      <c r="F42" s="39"/>
      <c r="G42" s="57" t="str">
        <f>HYPERLINK('[2]реквизиты'!$G$8)</f>
        <v>Н.Ю. Глушкова</v>
      </c>
    </row>
    <row r="43" spans="1:7" ht="12.75">
      <c r="A43" s="46"/>
      <c r="B43" s="46"/>
      <c r="C43" s="46"/>
      <c r="D43" s="40"/>
      <c r="E43" s="40"/>
      <c r="F43" s="40"/>
      <c r="G43" s="58" t="str">
        <f>HYPERLINK('[2]реквизиты'!$G$9)</f>
        <v>/г. Рязань/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sheetProtection/>
  <mergeCells count="117">
    <mergeCell ref="E34:E35"/>
    <mergeCell ref="F34:F35"/>
    <mergeCell ref="G34:G3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C2"/>
    <mergeCell ref="D2:G2"/>
    <mergeCell ref="F3:G3"/>
    <mergeCell ref="B3:E3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32" t="str">
        <f>HYPERLINK('[2]реквизиты'!$A$2)</f>
        <v>Первенство России среди юниорок 1992 - 93 гг.р.</v>
      </c>
      <c r="B1" s="333"/>
      <c r="C1" s="333"/>
      <c r="D1" s="333"/>
      <c r="E1" s="333"/>
      <c r="F1" s="333"/>
      <c r="G1" s="333"/>
    </row>
    <row r="2" spans="1:7" ht="20.25" customHeight="1">
      <c r="A2" s="334" t="str">
        <f>HYPERLINK('[2]реквизиты'!$A$3)</f>
        <v>13 - 17 февраля 2012 г.               г. Кстово</v>
      </c>
      <c r="B2" s="334"/>
      <c r="C2" s="334"/>
      <c r="D2" s="334"/>
      <c r="E2" s="334"/>
      <c r="F2" s="334"/>
      <c r="G2" s="334"/>
    </row>
    <row r="3" spans="1:7" ht="20.25" customHeight="1">
      <c r="A3" s="48"/>
      <c r="B3" s="48"/>
      <c r="C3" s="48"/>
      <c r="D3" s="48"/>
      <c r="E3" s="48" t="s">
        <v>109</v>
      </c>
      <c r="F3" s="48"/>
      <c r="G3" s="48"/>
    </row>
    <row r="4" spans="1:7" ht="12.75">
      <c r="A4" s="186" t="s">
        <v>20</v>
      </c>
      <c r="B4" s="186" t="s">
        <v>0</v>
      </c>
      <c r="C4" s="186" t="s">
        <v>1</v>
      </c>
      <c r="D4" s="186" t="s">
        <v>21</v>
      </c>
      <c r="E4" s="186" t="s">
        <v>22</v>
      </c>
      <c r="F4" s="186" t="s">
        <v>23</v>
      </c>
      <c r="G4" s="186" t="s">
        <v>24</v>
      </c>
    </row>
    <row r="5" spans="1:7" ht="12.75">
      <c r="A5" s="187"/>
      <c r="B5" s="187"/>
      <c r="C5" s="187"/>
      <c r="D5" s="187"/>
      <c r="E5" s="187"/>
      <c r="F5" s="187"/>
      <c r="G5" s="187"/>
    </row>
    <row r="6" spans="1:7" ht="12.75" customHeight="1">
      <c r="A6" s="326"/>
      <c r="B6" s="327">
        <v>1</v>
      </c>
      <c r="C6" s="328" t="s">
        <v>46</v>
      </c>
      <c r="D6" s="178" t="s">
        <v>47</v>
      </c>
      <c r="E6" s="329" t="s">
        <v>48</v>
      </c>
      <c r="F6" s="185"/>
      <c r="G6" s="307" t="s">
        <v>49</v>
      </c>
    </row>
    <row r="7" spans="1:7" ht="12.75">
      <c r="A7" s="326"/>
      <c r="B7" s="327"/>
      <c r="C7" s="328"/>
      <c r="D7" s="178"/>
      <c r="E7" s="329"/>
      <c r="F7" s="185"/>
      <c r="G7" s="307"/>
    </row>
    <row r="8" spans="1:7" ht="12.75" customHeight="1">
      <c r="A8" s="326"/>
      <c r="B8" s="327">
        <v>2</v>
      </c>
      <c r="C8" s="328" t="s">
        <v>50</v>
      </c>
      <c r="D8" s="178" t="s">
        <v>51</v>
      </c>
      <c r="E8" s="329" t="s">
        <v>52</v>
      </c>
      <c r="F8" s="185"/>
      <c r="G8" s="307" t="s">
        <v>53</v>
      </c>
    </row>
    <row r="9" spans="1:7" ht="12.75">
      <c r="A9" s="326"/>
      <c r="B9" s="327"/>
      <c r="C9" s="328"/>
      <c r="D9" s="178"/>
      <c r="E9" s="329"/>
      <c r="F9" s="185"/>
      <c r="G9" s="307"/>
    </row>
    <row r="10" spans="1:7" ht="12.75" customHeight="1">
      <c r="A10" s="326"/>
      <c r="B10" s="327">
        <v>3</v>
      </c>
      <c r="C10" s="328" t="s">
        <v>54</v>
      </c>
      <c r="D10" s="178" t="s">
        <v>55</v>
      </c>
      <c r="E10" s="329" t="s">
        <v>56</v>
      </c>
      <c r="F10" s="185" t="s">
        <v>57</v>
      </c>
      <c r="G10" s="307" t="s">
        <v>58</v>
      </c>
    </row>
    <row r="11" spans="1:7" ht="12.75">
      <c r="A11" s="326"/>
      <c r="B11" s="327"/>
      <c r="C11" s="328"/>
      <c r="D11" s="178"/>
      <c r="E11" s="329"/>
      <c r="F11" s="185"/>
      <c r="G11" s="307"/>
    </row>
    <row r="12" spans="1:7" ht="12.75" customHeight="1">
      <c r="A12" s="326"/>
      <c r="B12" s="327">
        <v>4</v>
      </c>
      <c r="C12" s="328" t="s">
        <v>59</v>
      </c>
      <c r="D12" s="178" t="s">
        <v>60</v>
      </c>
      <c r="E12" s="329" t="s">
        <v>61</v>
      </c>
      <c r="F12" s="185"/>
      <c r="G12" s="307" t="s">
        <v>62</v>
      </c>
    </row>
    <row r="13" spans="1:7" ht="12.75" customHeight="1">
      <c r="A13" s="326"/>
      <c r="B13" s="327"/>
      <c r="C13" s="328"/>
      <c r="D13" s="178"/>
      <c r="E13" s="329"/>
      <c r="F13" s="185"/>
      <c r="G13" s="307"/>
    </row>
    <row r="14" spans="1:7" ht="12.75" customHeight="1">
      <c r="A14" s="326"/>
      <c r="B14" s="327">
        <v>5</v>
      </c>
      <c r="C14" s="328" t="s">
        <v>63</v>
      </c>
      <c r="D14" s="178" t="s">
        <v>64</v>
      </c>
      <c r="E14" s="329" t="s">
        <v>65</v>
      </c>
      <c r="F14" s="185" t="s">
        <v>66</v>
      </c>
      <c r="G14" s="307" t="s">
        <v>67</v>
      </c>
    </row>
    <row r="15" spans="1:7" ht="12.75">
      <c r="A15" s="326"/>
      <c r="B15" s="327"/>
      <c r="C15" s="328"/>
      <c r="D15" s="178"/>
      <c r="E15" s="329"/>
      <c r="F15" s="185"/>
      <c r="G15" s="307"/>
    </row>
    <row r="16" spans="1:7" ht="12.75" customHeight="1">
      <c r="A16" s="326"/>
      <c r="B16" s="327">
        <v>6</v>
      </c>
      <c r="C16" s="328" t="s">
        <v>68</v>
      </c>
      <c r="D16" s="178" t="s">
        <v>69</v>
      </c>
      <c r="E16" s="329" t="s">
        <v>70</v>
      </c>
      <c r="F16" s="185"/>
      <c r="G16" s="307" t="s">
        <v>71</v>
      </c>
    </row>
    <row r="17" spans="1:7" ht="12.75">
      <c r="A17" s="326"/>
      <c r="B17" s="327"/>
      <c r="C17" s="328"/>
      <c r="D17" s="178"/>
      <c r="E17" s="329"/>
      <c r="F17" s="185"/>
      <c r="G17" s="307"/>
    </row>
    <row r="18" spans="1:7" ht="12.75" customHeight="1">
      <c r="A18" s="326"/>
      <c r="B18" s="327">
        <v>7</v>
      </c>
      <c r="C18" s="328" t="s">
        <v>72</v>
      </c>
      <c r="D18" s="178" t="s">
        <v>73</v>
      </c>
      <c r="E18" s="329" t="s">
        <v>74</v>
      </c>
      <c r="F18" s="185"/>
      <c r="G18" s="307" t="s">
        <v>75</v>
      </c>
    </row>
    <row r="19" spans="1:7" ht="12.75">
      <c r="A19" s="326"/>
      <c r="B19" s="327"/>
      <c r="C19" s="328"/>
      <c r="D19" s="178"/>
      <c r="E19" s="329"/>
      <c r="F19" s="185"/>
      <c r="G19" s="307"/>
    </row>
    <row r="20" spans="1:7" ht="12.75" customHeight="1">
      <c r="A20" s="326"/>
      <c r="B20" s="327">
        <v>8</v>
      </c>
      <c r="C20" s="328" t="s">
        <v>76</v>
      </c>
      <c r="D20" s="178" t="s">
        <v>77</v>
      </c>
      <c r="E20" s="329" t="s">
        <v>78</v>
      </c>
      <c r="F20" s="185" t="s">
        <v>79</v>
      </c>
      <c r="G20" s="307" t="s">
        <v>80</v>
      </c>
    </row>
    <row r="21" spans="1:7" ht="12.75">
      <c r="A21" s="326"/>
      <c r="B21" s="327"/>
      <c r="C21" s="328"/>
      <c r="D21" s="178"/>
      <c r="E21" s="329"/>
      <c r="F21" s="185"/>
      <c r="G21" s="307"/>
    </row>
    <row r="22" spans="1:7" ht="12.75" customHeight="1">
      <c r="A22" s="326"/>
      <c r="B22" s="327">
        <v>9</v>
      </c>
      <c r="C22" s="328" t="s">
        <v>81</v>
      </c>
      <c r="D22" s="178" t="s">
        <v>82</v>
      </c>
      <c r="E22" s="329" t="s">
        <v>83</v>
      </c>
      <c r="F22" s="185" t="s">
        <v>84</v>
      </c>
      <c r="G22" s="307" t="s">
        <v>85</v>
      </c>
    </row>
    <row r="23" spans="1:7" ht="12.75">
      <c r="A23" s="326"/>
      <c r="B23" s="327"/>
      <c r="C23" s="328"/>
      <c r="D23" s="178"/>
      <c r="E23" s="329"/>
      <c r="F23" s="185"/>
      <c r="G23" s="307"/>
    </row>
    <row r="24" spans="1:7" ht="12.75" customHeight="1">
      <c r="A24" s="326"/>
      <c r="B24" s="327">
        <v>10</v>
      </c>
      <c r="C24" s="328" t="s">
        <v>86</v>
      </c>
      <c r="D24" s="178" t="s">
        <v>87</v>
      </c>
      <c r="E24" s="329" t="s">
        <v>88</v>
      </c>
      <c r="F24" s="185"/>
      <c r="G24" s="307" t="s">
        <v>89</v>
      </c>
    </row>
    <row r="25" spans="1:7" ht="12.75">
      <c r="A25" s="326"/>
      <c r="B25" s="327"/>
      <c r="C25" s="328"/>
      <c r="D25" s="178"/>
      <c r="E25" s="329"/>
      <c r="F25" s="185"/>
      <c r="G25" s="307"/>
    </row>
    <row r="26" spans="1:7" ht="12.75" customHeight="1">
      <c r="A26" s="326"/>
      <c r="B26" s="327">
        <v>11</v>
      </c>
      <c r="C26" s="328" t="s">
        <v>90</v>
      </c>
      <c r="D26" s="178" t="s">
        <v>91</v>
      </c>
      <c r="E26" s="329" t="s">
        <v>92</v>
      </c>
      <c r="F26" s="185"/>
      <c r="G26" s="307" t="s">
        <v>127</v>
      </c>
    </row>
    <row r="27" spans="1:7" ht="12.75">
      <c r="A27" s="326"/>
      <c r="B27" s="327"/>
      <c r="C27" s="328"/>
      <c r="D27" s="178"/>
      <c r="E27" s="329"/>
      <c r="F27" s="185"/>
      <c r="G27" s="307"/>
    </row>
    <row r="28" spans="1:7" ht="12.75" customHeight="1">
      <c r="A28" s="326"/>
      <c r="B28" s="327">
        <v>12</v>
      </c>
      <c r="C28" s="328" t="s">
        <v>93</v>
      </c>
      <c r="D28" s="178" t="s">
        <v>94</v>
      </c>
      <c r="E28" s="329" t="s">
        <v>65</v>
      </c>
      <c r="F28" s="185"/>
      <c r="G28" s="307" t="s">
        <v>95</v>
      </c>
    </row>
    <row r="29" spans="1:7" ht="12.75">
      <c r="A29" s="326"/>
      <c r="B29" s="327"/>
      <c r="C29" s="328"/>
      <c r="D29" s="178"/>
      <c r="E29" s="329"/>
      <c r="F29" s="185"/>
      <c r="G29" s="307"/>
    </row>
    <row r="30" spans="1:8" ht="12.75" customHeight="1">
      <c r="A30" s="326"/>
      <c r="B30" s="327">
        <v>13</v>
      </c>
      <c r="C30" s="328" t="s">
        <v>96</v>
      </c>
      <c r="D30" s="178" t="s">
        <v>97</v>
      </c>
      <c r="E30" s="329" t="s">
        <v>98</v>
      </c>
      <c r="F30" s="185"/>
      <c r="G30" s="307" t="s">
        <v>99</v>
      </c>
      <c r="H30" s="2"/>
    </row>
    <row r="31" spans="1:8" ht="12.75">
      <c r="A31" s="326"/>
      <c r="B31" s="327"/>
      <c r="C31" s="328"/>
      <c r="D31" s="178"/>
      <c r="E31" s="329"/>
      <c r="F31" s="185"/>
      <c r="G31" s="307"/>
      <c r="H31" s="2"/>
    </row>
    <row r="32" spans="1:8" ht="12.75" customHeight="1">
      <c r="A32" s="326"/>
      <c r="B32" s="327">
        <v>14</v>
      </c>
      <c r="C32" s="328" t="s">
        <v>100</v>
      </c>
      <c r="D32" s="178" t="s">
        <v>101</v>
      </c>
      <c r="E32" s="329" t="s">
        <v>102</v>
      </c>
      <c r="F32" s="185" t="s">
        <v>103</v>
      </c>
      <c r="G32" s="307" t="s">
        <v>104</v>
      </c>
      <c r="H32" s="2"/>
    </row>
    <row r="33" spans="1:8" ht="12.75">
      <c r="A33" s="326"/>
      <c r="B33" s="327"/>
      <c r="C33" s="328"/>
      <c r="D33" s="178"/>
      <c r="E33" s="329"/>
      <c r="F33" s="185"/>
      <c r="G33" s="307"/>
      <c r="H33" s="2"/>
    </row>
    <row r="34" spans="1:8" ht="12.75" customHeight="1">
      <c r="A34" s="326"/>
      <c r="B34" s="327">
        <v>15</v>
      </c>
      <c r="C34" s="328" t="s">
        <v>105</v>
      </c>
      <c r="D34" s="178" t="s">
        <v>106</v>
      </c>
      <c r="E34" s="329" t="s">
        <v>107</v>
      </c>
      <c r="F34" s="185"/>
      <c r="G34" s="307" t="s">
        <v>108</v>
      </c>
      <c r="H34" s="2"/>
    </row>
    <row r="35" spans="1:8" ht="12.75">
      <c r="A35" s="326"/>
      <c r="B35" s="327"/>
      <c r="C35" s="328"/>
      <c r="D35" s="178"/>
      <c r="E35" s="329"/>
      <c r="F35" s="185"/>
      <c r="G35" s="307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330"/>
      <c r="B44" s="330"/>
      <c r="C44" s="330"/>
      <c r="D44" s="330"/>
      <c r="E44" s="330"/>
      <c r="F44" s="330"/>
      <c r="G44" s="330"/>
      <c r="H44" s="2"/>
    </row>
    <row r="45" spans="1:8" ht="12.75">
      <c r="A45" s="330"/>
      <c r="B45" s="330"/>
      <c r="C45" s="330"/>
      <c r="D45" s="330"/>
      <c r="E45" s="330"/>
      <c r="F45" s="330"/>
      <c r="G45" s="330"/>
      <c r="H45" s="2"/>
    </row>
    <row r="46" spans="1:8" ht="12.75">
      <c r="A46" s="330"/>
      <c r="B46" s="330"/>
      <c r="C46" s="330"/>
      <c r="D46" s="330"/>
      <c r="E46" s="330"/>
      <c r="F46" s="330"/>
      <c r="G46" s="331"/>
      <c r="H46" s="2"/>
    </row>
    <row r="47" spans="1:8" ht="12.75">
      <c r="A47" s="330"/>
      <c r="B47" s="330"/>
      <c r="C47" s="330"/>
      <c r="D47" s="330"/>
      <c r="E47" s="330"/>
      <c r="F47" s="330"/>
      <c r="G47" s="331"/>
      <c r="H47" s="2"/>
    </row>
    <row r="48" spans="1:8" ht="12.75">
      <c r="A48" s="330"/>
      <c r="B48" s="330"/>
      <c r="C48" s="330"/>
      <c r="D48" s="330"/>
      <c r="E48" s="330"/>
      <c r="F48" s="330"/>
      <c r="G48" s="330"/>
      <c r="H48" s="2"/>
    </row>
    <row r="49" spans="1:8" ht="12.75">
      <c r="A49" s="330"/>
      <c r="B49" s="330"/>
      <c r="C49" s="330"/>
      <c r="D49" s="330"/>
      <c r="E49" s="330"/>
      <c r="F49" s="330"/>
      <c r="G49" s="330"/>
      <c r="H49" s="2"/>
    </row>
    <row r="50" spans="1:8" ht="12.75">
      <c r="A50" s="330"/>
      <c r="B50" s="330"/>
      <c r="C50" s="330"/>
      <c r="D50" s="330"/>
      <c r="E50" s="330"/>
      <c r="F50" s="330"/>
      <c r="G50" s="331"/>
      <c r="H50" s="2"/>
    </row>
    <row r="51" spans="1:8" ht="12.75">
      <c r="A51" s="330"/>
      <c r="B51" s="330"/>
      <c r="C51" s="330"/>
      <c r="D51" s="330"/>
      <c r="E51" s="330"/>
      <c r="F51" s="330"/>
      <c r="G51" s="331"/>
      <c r="H51" s="2"/>
    </row>
    <row r="52" spans="1:8" ht="12.75">
      <c r="A52" s="330"/>
      <c r="B52" s="330"/>
      <c r="C52" s="330"/>
      <c r="D52" s="330"/>
      <c r="E52" s="330"/>
      <c r="F52" s="330"/>
      <c r="G52" s="330"/>
      <c r="H52" s="2"/>
    </row>
    <row r="53" spans="1:8" ht="12.75">
      <c r="A53" s="330"/>
      <c r="B53" s="330"/>
      <c r="C53" s="330"/>
      <c r="D53" s="330"/>
      <c r="E53" s="330"/>
      <c r="F53" s="330"/>
      <c r="G53" s="330"/>
      <c r="H53" s="2"/>
    </row>
    <row r="54" spans="1:8" ht="12.75">
      <c r="A54" s="330"/>
      <c r="B54" s="330"/>
      <c r="C54" s="330"/>
      <c r="D54" s="330"/>
      <c r="E54" s="330"/>
      <c r="F54" s="330"/>
      <c r="G54" s="331"/>
      <c r="H54" s="2"/>
    </row>
    <row r="55" spans="1:8" ht="12.75">
      <c r="A55" s="330"/>
      <c r="B55" s="330"/>
      <c r="C55" s="330"/>
      <c r="D55" s="330"/>
      <c r="E55" s="330"/>
      <c r="F55" s="330"/>
      <c r="G55" s="331"/>
      <c r="H55" s="2"/>
    </row>
    <row r="56" spans="1:8" ht="12.75">
      <c r="A56" s="330"/>
      <c r="B56" s="330"/>
      <c r="C56" s="330"/>
      <c r="D56" s="330"/>
      <c r="E56" s="330"/>
      <c r="F56" s="330"/>
      <c r="G56" s="330"/>
      <c r="H56" s="2"/>
    </row>
    <row r="57" spans="1:8" ht="12.75">
      <c r="A57" s="330"/>
      <c r="B57" s="330"/>
      <c r="C57" s="330"/>
      <c r="D57" s="330"/>
      <c r="E57" s="330"/>
      <c r="F57" s="330"/>
      <c r="G57" s="330"/>
      <c r="H57" s="2"/>
    </row>
    <row r="58" spans="1:8" ht="12.75">
      <c r="A58" s="330"/>
      <c r="B58" s="330"/>
      <c r="C58" s="330"/>
      <c r="D58" s="330"/>
      <c r="E58" s="330"/>
      <c r="F58" s="330"/>
      <c r="G58" s="331"/>
      <c r="H58" s="2"/>
    </row>
    <row r="59" spans="1:8" ht="12.75">
      <c r="A59" s="330"/>
      <c r="B59" s="330"/>
      <c r="C59" s="330"/>
      <c r="D59" s="330"/>
      <c r="E59" s="330"/>
      <c r="F59" s="330"/>
      <c r="G59" s="331"/>
      <c r="H59" s="2"/>
    </row>
    <row r="60" spans="1:8" ht="12.75">
      <c r="A60" s="330"/>
      <c r="B60" s="330"/>
      <c r="C60" s="330"/>
      <c r="D60" s="330"/>
      <c r="E60" s="330"/>
      <c r="F60" s="330"/>
      <c r="G60" s="330"/>
      <c r="H60" s="2"/>
    </row>
    <row r="61" spans="1:8" ht="12.75">
      <c r="A61" s="330"/>
      <c r="B61" s="330"/>
      <c r="C61" s="330"/>
      <c r="D61" s="330"/>
      <c r="E61" s="330"/>
      <c r="F61" s="330"/>
      <c r="G61" s="330"/>
      <c r="H61" s="2"/>
    </row>
    <row r="62" spans="1:8" ht="12.75">
      <c r="A62" s="330"/>
      <c r="B62" s="330"/>
      <c r="C62" s="330"/>
      <c r="D62" s="330"/>
      <c r="E62" s="330"/>
      <c r="F62" s="330"/>
      <c r="G62" s="331"/>
      <c r="H62" s="2"/>
    </row>
    <row r="63" spans="1:8" ht="12.75">
      <c r="A63" s="330"/>
      <c r="B63" s="330"/>
      <c r="C63" s="330"/>
      <c r="D63" s="330"/>
      <c r="E63" s="330"/>
      <c r="F63" s="330"/>
      <c r="G63" s="331"/>
      <c r="H63" s="2"/>
    </row>
    <row r="64" spans="1:8" ht="12.75">
      <c r="A64" s="330"/>
      <c r="B64" s="330"/>
      <c r="C64" s="330"/>
      <c r="D64" s="330"/>
      <c r="E64" s="330"/>
      <c r="F64" s="330"/>
      <c r="G64" s="330"/>
      <c r="H64" s="2"/>
    </row>
    <row r="65" spans="1:8" ht="12.75">
      <c r="A65" s="330"/>
      <c r="B65" s="330"/>
      <c r="C65" s="330"/>
      <c r="D65" s="330"/>
      <c r="E65" s="330"/>
      <c r="F65" s="330"/>
      <c r="G65" s="330"/>
      <c r="H65" s="2"/>
    </row>
    <row r="66" spans="1:8" ht="12.75">
      <c r="A66" s="330"/>
      <c r="B66" s="330"/>
      <c r="C66" s="330"/>
      <c r="D66" s="330"/>
      <c r="E66" s="330"/>
      <c r="F66" s="330"/>
      <c r="G66" s="331"/>
      <c r="H66" s="2"/>
    </row>
    <row r="67" spans="1:8" ht="12.75">
      <c r="A67" s="330"/>
      <c r="B67" s="330"/>
      <c r="C67" s="330"/>
      <c r="D67" s="330"/>
      <c r="E67" s="330"/>
      <c r="F67" s="330"/>
      <c r="G67" s="331"/>
      <c r="H67" s="2"/>
    </row>
    <row r="68" spans="1:8" ht="12.75">
      <c r="A68" s="330"/>
      <c r="B68" s="330"/>
      <c r="C68" s="330"/>
      <c r="D68" s="330"/>
      <c r="E68" s="330"/>
      <c r="F68" s="330"/>
      <c r="G68" s="330"/>
      <c r="H68" s="2"/>
    </row>
    <row r="69" spans="1:8" ht="12.75">
      <c r="A69" s="330"/>
      <c r="B69" s="330"/>
      <c r="C69" s="330"/>
      <c r="D69" s="330"/>
      <c r="E69" s="330"/>
      <c r="F69" s="330"/>
      <c r="G69" s="330"/>
      <c r="H69" s="2"/>
    </row>
    <row r="70" spans="1:8" ht="12.75">
      <c r="A70" s="330"/>
      <c r="B70" s="330"/>
      <c r="C70" s="330"/>
      <c r="D70" s="330"/>
      <c r="E70" s="330"/>
      <c r="F70" s="330"/>
      <c r="G70" s="331"/>
      <c r="H70" s="2"/>
    </row>
    <row r="71" spans="1:8" ht="12.75">
      <c r="A71" s="330"/>
      <c r="B71" s="330"/>
      <c r="C71" s="330"/>
      <c r="D71" s="330"/>
      <c r="E71" s="330"/>
      <c r="F71" s="330"/>
      <c r="G71" s="331"/>
      <c r="H71" s="2"/>
    </row>
    <row r="72" spans="1:8" ht="12.75">
      <c r="A72" s="330"/>
      <c r="B72" s="330"/>
      <c r="C72" s="330"/>
      <c r="D72" s="330"/>
      <c r="E72" s="330"/>
      <c r="F72" s="330"/>
      <c r="G72" s="330"/>
      <c r="H72" s="2"/>
    </row>
    <row r="73" spans="1:8" ht="12.75">
      <c r="A73" s="330"/>
      <c r="B73" s="330"/>
      <c r="C73" s="330"/>
      <c r="D73" s="330"/>
      <c r="E73" s="330"/>
      <c r="F73" s="330"/>
      <c r="G73" s="330"/>
      <c r="H73" s="2"/>
    </row>
    <row r="74" spans="1:8" ht="12.75">
      <c r="A74" s="330"/>
      <c r="B74" s="330"/>
      <c r="C74" s="330"/>
      <c r="D74" s="330"/>
      <c r="E74" s="330"/>
      <c r="F74" s="330"/>
      <c r="G74" s="331"/>
      <c r="H74" s="2"/>
    </row>
    <row r="75" spans="1:8" ht="12.75">
      <c r="A75" s="330"/>
      <c r="B75" s="330"/>
      <c r="C75" s="330"/>
      <c r="D75" s="330"/>
      <c r="E75" s="330"/>
      <c r="F75" s="330"/>
      <c r="G75" s="331"/>
      <c r="H75" s="2"/>
    </row>
    <row r="76" spans="1:8" ht="12.75">
      <c r="A76" s="330"/>
      <c r="B76" s="330"/>
      <c r="C76" s="330"/>
      <c r="D76" s="330"/>
      <c r="E76" s="330"/>
      <c r="F76" s="330"/>
      <c r="G76" s="330"/>
      <c r="H76" s="2"/>
    </row>
    <row r="77" spans="1:8" ht="12.75">
      <c r="A77" s="330"/>
      <c r="B77" s="330"/>
      <c r="C77" s="330"/>
      <c r="D77" s="330"/>
      <c r="E77" s="330"/>
      <c r="F77" s="330"/>
      <c r="G77" s="330"/>
      <c r="H77" s="2"/>
    </row>
    <row r="78" spans="1:8" ht="12.75">
      <c r="A78" s="330"/>
      <c r="B78" s="330"/>
      <c r="C78" s="330"/>
      <c r="D78" s="330"/>
      <c r="E78" s="330"/>
      <c r="F78" s="330"/>
      <c r="G78" s="331"/>
      <c r="H78" s="2"/>
    </row>
    <row r="79" spans="1:8" ht="12.75">
      <c r="A79" s="330"/>
      <c r="B79" s="330"/>
      <c r="C79" s="330"/>
      <c r="D79" s="330"/>
      <c r="E79" s="330"/>
      <c r="F79" s="330"/>
      <c r="G79" s="331"/>
      <c r="H79" s="2"/>
    </row>
    <row r="80" spans="1:8" ht="12.75">
      <c r="A80" s="330"/>
      <c r="B80" s="330"/>
      <c r="C80" s="330"/>
      <c r="D80" s="330"/>
      <c r="E80" s="330"/>
      <c r="F80" s="330"/>
      <c r="G80" s="330"/>
      <c r="H80" s="2"/>
    </row>
    <row r="81" spans="1:8" ht="12.75">
      <c r="A81" s="330"/>
      <c r="B81" s="330"/>
      <c r="C81" s="330"/>
      <c r="D81" s="330"/>
      <c r="E81" s="330"/>
      <c r="F81" s="330"/>
      <c r="G81" s="330"/>
      <c r="H81" s="2"/>
    </row>
    <row r="82" spans="1:8" ht="12.75">
      <c r="A82" s="330"/>
      <c r="B82" s="330"/>
      <c r="C82" s="330"/>
      <c r="D82" s="330"/>
      <c r="E82" s="330"/>
      <c r="F82" s="330"/>
      <c r="G82" s="331"/>
      <c r="H82" s="2"/>
    </row>
    <row r="83" spans="1:8" ht="12.75">
      <c r="A83" s="330"/>
      <c r="B83" s="330"/>
      <c r="C83" s="330"/>
      <c r="D83" s="330"/>
      <c r="E83" s="330"/>
      <c r="F83" s="330"/>
      <c r="G83" s="331"/>
      <c r="H83" s="2"/>
    </row>
    <row r="84" spans="1:8" ht="12.75">
      <c r="A84" s="330"/>
      <c r="B84" s="330"/>
      <c r="C84" s="330"/>
      <c r="D84" s="330"/>
      <c r="E84" s="330"/>
      <c r="F84" s="330"/>
      <c r="G84" s="330"/>
      <c r="H84" s="2"/>
    </row>
    <row r="85" spans="1:8" ht="12.75">
      <c r="A85" s="330"/>
      <c r="B85" s="330"/>
      <c r="C85" s="330"/>
      <c r="D85" s="330"/>
      <c r="E85" s="330"/>
      <c r="F85" s="330"/>
      <c r="G85" s="330"/>
      <c r="H85" s="2"/>
    </row>
    <row r="86" spans="1:8" ht="12.75">
      <c r="A86" s="330"/>
      <c r="B86" s="330"/>
      <c r="C86" s="330"/>
      <c r="D86" s="330"/>
      <c r="E86" s="330"/>
      <c r="F86" s="330"/>
      <c r="G86" s="331"/>
      <c r="H86" s="2"/>
    </row>
    <row r="87" spans="1:8" ht="12.75">
      <c r="A87" s="330"/>
      <c r="B87" s="330"/>
      <c r="C87" s="330"/>
      <c r="D87" s="330"/>
      <c r="E87" s="330"/>
      <c r="F87" s="330"/>
      <c r="G87" s="331"/>
      <c r="H87" s="2"/>
    </row>
    <row r="88" spans="1:8" ht="12.75">
      <c r="A88" s="330"/>
      <c r="B88" s="330"/>
      <c r="C88" s="330"/>
      <c r="D88" s="330"/>
      <c r="E88" s="330"/>
      <c r="F88" s="330"/>
      <c r="G88" s="330"/>
      <c r="H88" s="2"/>
    </row>
    <row r="89" spans="1:8" ht="12.75">
      <c r="A89" s="330"/>
      <c r="B89" s="330"/>
      <c r="C89" s="330"/>
      <c r="D89" s="330"/>
      <c r="E89" s="330"/>
      <c r="F89" s="330"/>
      <c r="G89" s="330"/>
      <c r="H89" s="2"/>
    </row>
    <row r="90" spans="1:8" ht="12.75">
      <c r="A90" s="330"/>
      <c r="B90" s="330"/>
      <c r="C90" s="330"/>
      <c r="D90" s="330"/>
      <c r="E90" s="330"/>
      <c r="F90" s="330"/>
      <c r="G90" s="331"/>
      <c r="H90" s="2"/>
    </row>
    <row r="91" spans="1:8" ht="12.75">
      <c r="A91" s="330"/>
      <c r="B91" s="330"/>
      <c r="C91" s="330"/>
      <c r="D91" s="330"/>
      <c r="E91" s="330"/>
      <c r="F91" s="330"/>
      <c r="G91" s="331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sheetProtection/>
  <mergeCells count="282">
    <mergeCell ref="E88:E89"/>
    <mergeCell ref="F88:F89"/>
    <mergeCell ref="G88:G89"/>
    <mergeCell ref="A86:A87"/>
    <mergeCell ref="F86:F87"/>
    <mergeCell ref="G86:G87"/>
    <mergeCell ref="A88:A89"/>
    <mergeCell ref="B88:B89"/>
    <mergeCell ref="A2:G2"/>
    <mergeCell ref="E90:E91"/>
    <mergeCell ref="F90:F91"/>
    <mergeCell ref="G90:G91"/>
    <mergeCell ref="C88:C89"/>
    <mergeCell ref="D88:D89"/>
    <mergeCell ref="F84:F85"/>
    <mergeCell ref="G84:G85"/>
    <mergeCell ref="C84:C85"/>
    <mergeCell ref="D84:D85"/>
    <mergeCell ref="A1:G1"/>
    <mergeCell ref="A90:A91"/>
    <mergeCell ref="B90:B91"/>
    <mergeCell ref="C90:C91"/>
    <mergeCell ref="D90:D91"/>
    <mergeCell ref="E86:E87"/>
    <mergeCell ref="A82:A83"/>
    <mergeCell ref="B82:B83"/>
    <mergeCell ref="A84:A85"/>
    <mergeCell ref="B84:B85"/>
    <mergeCell ref="G82:G83"/>
    <mergeCell ref="B86:B87"/>
    <mergeCell ref="C86:C87"/>
    <mergeCell ref="D86:D87"/>
    <mergeCell ref="E82:E83"/>
    <mergeCell ref="E84:E85"/>
    <mergeCell ref="F82:F83"/>
    <mergeCell ref="C82:C83"/>
    <mergeCell ref="D82:D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4:A45"/>
    <mergeCell ref="B44:B45"/>
    <mergeCell ref="C44:C45"/>
    <mergeCell ref="D44:D45"/>
    <mergeCell ref="A46:A47"/>
    <mergeCell ref="B46:B47"/>
    <mergeCell ref="C46:C47"/>
    <mergeCell ref="D46:D47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32:A33"/>
    <mergeCell ref="B32:B33"/>
    <mergeCell ref="C32:C33"/>
    <mergeCell ref="D32:D33"/>
    <mergeCell ref="A34:A35"/>
    <mergeCell ref="B34:B35"/>
    <mergeCell ref="C34:C35"/>
    <mergeCell ref="D34:D3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2012-02-15T14:28:04Z</cp:lastPrinted>
  <dcterms:created xsi:type="dcterms:W3CDTF">1996-10-08T23:32:33Z</dcterms:created>
  <dcterms:modified xsi:type="dcterms:W3CDTF">2012-03-12T07:44:46Z</dcterms:modified>
  <cp:category/>
  <cp:version/>
  <cp:contentType/>
  <cp:contentStatus/>
</cp:coreProperties>
</file>