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<sst xmlns="http://schemas.openxmlformats.org/spreadsheetml/2006/main" count="445" uniqueCount="199">
  <si>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</si>
  <si>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</si>
  <si>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</si>
  <si>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</si>
  <si>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</si>
  <si>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</si>
  <si>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</si>
  <si>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</si>
  <si>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</si>
  <si>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</si>
  <si>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</si>
  <si>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</si>
  <si>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</si>
  <si>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</si>
  <si>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</si>
  <si>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</si>
  <si>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</si>
  <si>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</si>
  <si>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</si>
  <si>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</si>
  <si>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</si>
  <si>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</si>
  <si>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</si>
  <si>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</si>
  <si>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</si>
  <si>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</si>
  <si>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</si>
  <si>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</si>
  <si>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</si>
  <si>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</si>
  <si>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</si>
  <si>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</si>
  <si>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</si>
  <si>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</si>
  <si>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</si>
  <si>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</si>
  <si>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</si>
  <si>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</si>
  <si>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</si>
  <si>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</si>
  <si>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</si>
  <si>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</si>
  <si>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</si>
  <si>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</si>
  <si>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</si>
  <si>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</si>
  <si>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</si>
  <si>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</si>
  <si>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</si>
  <si>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</si>
  <si>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</si>
  <si>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</si>
  <si>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</si>
  <si>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</si>
  <si>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</si>
  <si>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</si>
  <si>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</si>
  <si>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</si>
  <si>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</si>
  <si>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</si>
  <si>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УФО</t>
  </si>
  <si>
    <t>Стенников ВГ Мельников АН</t>
  </si>
  <si>
    <t>Коростелев АБ</t>
  </si>
  <si>
    <t xml:space="preserve">Свердловская Екатеринбург </t>
  </si>
  <si>
    <t>Свердловская Екатеринбург  МО</t>
  </si>
  <si>
    <t>КАЗЫМЛЫ Гусейн Арзуман оглы</t>
  </si>
  <si>
    <t>21.06. 92 кмс</t>
  </si>
  <si>
    <t>Козлов АА Макуха АН</t>
  </si>
  <si>
    <t>ХВОРОВ Владимир андреевич</t>
  </si>
  <si>
    <t>10.11.94 кмс</t>
  </si>
  <si>
    <t>Свердловская В.Пышма Д</t>
  </si>
  <si>
    <t>ПАШАЕВ Джавид Байрам оглы</t>
  </si>
  <si>
    <t>12.04.92 кмс</t>
  </si>
  <si>
    <t>ПФО</t>
  </si>
  <si>
    <t>ДВФО</t>
  </si>
  <si>
    <t>ЦФО</t>
  </si>
  <si>
    <t>Рязанская Рязань ПР</t>
  </si>
  <si>
    <t>МАНУКЯН Арутян Самвелович</t>
  </si>
  <si>
    <t>29.03.1993 кмс</t>
  </si>
  <si>
    <t>Фофанов КН Перетрухин ВН</t>
  </si>
  <si>
    <t>СОГОЛАШВИЛИ Георгий Теймуразович</t>
  </si>
  <si>
    <t>08.04.1992 кмс</t>
  </si>
  <si>
    <t>Свердловская Екатеренбург МО</t>
  </si>
  <si>
    <t>СФО</t>
  </si>
  <si>
    <t>ЮФО</t>
  </si>
  <si>
    <t>С.П.</t>
  </si>
  <si>
    <t xml:space="preserve">Санкт-Петербург МО </t>
  </si>
  <si>
    <t>ДАНИЕЛЯН Степан Артурович</t>
  </si>
  <si>
    <t>06.04.1992 кмс</t>
  </si>
  <si>
    <t>15077</t>
  </si>
  <si>
    <t>Балов ВВ</t>
  </si>
  <si>
    <t>15.02.1992 кмс</t>
  </si>
  <si>
    <t>Приморский Владивосток ДВГТУ Буревестник</t>
  </si>
  <si>
    <t>ЛЕВИН Виктор Сергеевич</t>
  </si>
  <si>
    <t>29.09.1993 кмс</t>
  </si>
  <si>
    <t>017081</t>
  </si>
  <si>
    <t>Сорванов ВА Свиягина ЕВ</t>
  </si>
  <si>
    <t>СЗФО</t>
  </si>
  <si>
    <t>Мос</t>
  </si>
  <si>
    <t>Савкин АВ Соломатин СВ</t>
  </si>
  <si>
    <t>Анашкин ММ</t>
  </si>
  <si>
    <t>БЕРОЗОВЧУК Ростислав Станиславович</t>
  </si>
  <si>
    <t>20.05.1992 кмс</t>
  </si>
  <si>
    <t>Сальников ВВ Кабанов ДБ</t>
  </si>
  <si>
    <t>ЦИНЦАЛАШВИЛИ Беслан Нодарович</t>
  </si>
  <si>
    <t>08.10.1993 кмс</t>
  </si>
  <si>
    <t>КОРЕЛИ Георгий Кобаевич</t>
  </si>
  <si>
    <t>08.03.1992 мс</t>
  </si>
  <si>
    <t>Краснодарский Армавир Д</t>
  </si>
  <si>
    <t>Погосян ВГ</t>
  </si>
  <si>
    <t>ГАЛСТЯН Самвел МКРТИЧОВИЧ</t>
  </si>
  <si>
    <t>22.07.1993 мс</t>
  </si>
  <si>
    <t>МКРДУМЯН Гагик Гайкович</t>
  </si>
  <si>
    <t>05.06.1993 кмс</t>
  </si>
  <si>
    <t>Краснодарский Новороссийск ФКС</t>
  </si>
  <si>
    <t xml:space="preserve">Дученко ВФ </t>
  </si>
  <si>
    <t>МАТЕВОСЯН Тигран Эдуардович</t>
  </si>
  <si>
    <t>30.03.1992 кмс</t>
  </si>
  <si>
    <t>СКФО</t>
  </si>
  <si>
    <t>26.05.1993 кмс</t>
  </si>
  <si>
    <t>ДМИТРИЕВ Александр Александрович</t>
  </si>
  <si>
    <t>11.04.1992 кмс</t>
  </si>
  <si>
    <t>Пермский Березники МО</t>
  </si>
  <si>
    <t>Колесников ДВ</t>
  </si>
  <si>
    <t>Тюменской Тюмень МО</t>
  </si>
  <si>
    <t>АКСАГОВ Юсуп-Хаджи Кюраевич</t>
  </si>
  <si>
    <t>22.01.1992 кмс</t>
  </si>
  <si>
    <t>Печуров ЕА</t>
  </si>
  <si>
    <t>КЧР Черкесск МО</t>
  </si>
  <si>
    <t>ГОГУЕВ Солтан-Мурат Тохтарович</t>
  </si>
  <si>
    <t>23.07.1992 кмс</t>
  </si>
  <si>
    <t>Байчоров ПИ Бостанов АБ</t>
  </si>
  <si>
    <t xml:space="preserve">БАЛЯБИН Максим Владимирович </t>
  </si>
  <si>
    <t>12.08. 1993 кмс</t>
  </si>
  <si>
    <t>Калининградской Калининград МО</t>
  </si>
  <si>
    <t>Мкртчян СР</t>
  </si>
  <si>
    <t>Омской Омск МО</t>
  </si>
  <si>
    <t>Горбунов  АВ Бобровский ВА</t>
  </si>
  <si>
    <t>ДЕМЬЯНЕНКО Сергей Александрович</t>
  </si>
  <si>
    <t>13.03.1992 кмс</t>
  </si>
  <si>
    <t>ПАХОМОВ Иван Геннадьевич</t>
  </si>
  <si>
    <t>04.10.1994 кмс</t>
  </si>
  <si>
    <t>Ярославская Рыбинск ФСПО</t>
  </si>
  <si>
    <t>Хорев ЮА</t>
  </si>
  <si>
    <t>ЯСТРЕБОВ Игорь Владимирович</t>
  </si>
  <si>
    <t>03.07.1992 кмс</t>
  </si>
  <si>
    <t>Костров АЛ</t>
  </si>
  <si>
    <t>Воронежская Воронеж ПР</t>
  </si>
  <si>
    <t>Гончаров СЮ</t>
  </si>
  <si>
    <t>ЖЕЛАГА Филипп Олегович</t>
  </si>
  <si>
    <t>Вологодская Вологда ПР</t>
  </si>
  <si>
    <t>КУКУШКИН Федор Андреевич</t>
  </si>
  <si>
    <t>16.06.1993 кмс</t>
  </si>
  <si>
    <t>Кузнецов В</t>
  </si>
  <si>
    <t>Душкин АН</t>
  </si>
  <si>
    <t>Нижегородская Кстово ПР</t>
  </si>
  <si>
    <t>ВОДОПЬЯНОВ Михаил Валерьевич</t>
  </si>
  <si>
    <t>09.03.1994 кмс</t>
  </si>
  <si>
    <t>Р Адыгея Адыгея МО</t>
  </si>
  <si>
    <t>ТЮЛЬПАРОВ Айдамир Аскарбиевич</t>
  </si>
  <si>
    <t>Беданоков Р Тюльпаров А</t>
  </si>
  <si>
    <t>ЛЯФИШЕВ Салим Асланович</t>
  </si>
  <si>
    <t>Хот Ю</t>
  </si>
  <si>
    <t>ЧИЧ Зауркан Ахмедович</t>
  </si>
  <si>
    <t>28.03.1993 кмс</t>
  </si>
  <si>
    <t>Тюльской Тула Д</t>
  </si>
  <si>
    <t>КИСЕЛЕВ Максин Дмитриевич</t>
  </si>
  <si>
    <t>24.01.1992 мс</t>
  </si>
  <si>
    <t>Максимов АМ</t>
  </si>
  <si>
    <t>Пензенская ВС</t>
  </si>
  <si>
    <t>Надькин ВА Климов ВА Ивентьев АБ</t>
  </si>
  <si>
    <t>ГУЛИЕВ Горхмаз Сахавет Оглы</t>
  </si>
  <si>
    <t>21.04.1992 кмс</t>
  </si>
  <si>
    <t>Красноярский Норильск МО</t>
  </si>
  <si>
    <t>Многогрешников НГ Гилиев С</t>
  </si>
  <si>
    <t>БОРИСОВ Илья Денисович</t>
  </si>
  <si>
    <t>05.04.1993 кмс</t>
  </si>
  <si>
    <t>Московская Дзержинский МО</t>
  </si>
  <si>
    <t>Каримов ФЗ</t>
  </si>
  <si>
    <t>МАНОХИН Николай Сергеевич</t>
  </si>
  <si>
    <t>09.07.1992 кмс</t>
  </si>
  <si>
    <t>Московская Орехово-Зуево МО</t>
  </si>
  <si>
    <t>Новожилов ВП</t>
  </si>
  <si>
    <t>НАНУШЯН Саркис Спиридонович</t>
  </si>
  <si>
    <t>14.09.1992 1</t>
  </si>
  <si>
    <t>Московская Котельники МО</t>
  </si>
  <si>
    <t>ОГАНИСЯН Давид Гагикович</t>
  </si>
  <si>
    <t>11.05.1994 кмс</t>
  </si>
  <si>
    <t>БОНДИКОВ Ян Константинович</t>
  </si>
  <si>
    <t>18.10.1993 кмс</t>
  </si>
  <si>
    <t>в.к. 82  кг</t>
  </si>
  <si>
    <t>3,5:0,5</t>
  </si>
  <si>
    <t>3,5:0</t>
  </si>
  <si>
    <t>Москва МСК С-70</t>
  </si>
  <si>
    <t>Лебедев АА Фунтиков ПВ</t>
  </si>
  <si>
    <t>9-12</t>
  </si>
  <si>
    <t>13-15</t>
  </si>
  <si>
    <t>16-19</t>
  </si>
  <si>
    <t>20-32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</si>
</sst>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3" xfId="0" applyNumberFormat="1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5" fillId="24" borderId="35" xfId="42" applyFont="1" applyFill="1" applyBorder="1" applyAlignment="1" applyProtection="1">
      <alignment horizontal="center" vertical="center" wrapText="1"/>
      <protection/>
    </xf>
    <xf numFmtId="0" fontId="15" fillId="24" borderId="36" xfId="42" applyFont="1" applyFill="1" applyBorder="1" applyAlignment="1" applyProtection="1">
      <alignment horizontal="center" vertical="center" wrapText="1"/>
      <protection/>
    </xf>
    <xf numFmtId="0" fontId="15" fillId="24" borderId="37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54" fillId="0" borderId="4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4" fillId="0" borderId="4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4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15" fillId="0" borderId="37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4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3" fillId="0" borderId="5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5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25" borderId="35" xfId="42" applyFont="1" applyFill="1" applyBorder="1" applyAlignment="1" applyProtection="1">
      <alignment horizontal="center" vertical="center"/>
      <protection/>
    </xf>
    <xf numFmtId="0" fontId="25" fillId="25" borderId="36" xfId="42" applyFont="1" applyFill="1" applyBorder="1" applyAlignment="1" applyProtection="1">
      <alignment horizontal="center" vertical="center"/>
      <protection/>
    </xf>
    <xf numFmtId="0" fontId="25" fillId="25" borderId="37" xfId="42" applyFont="1" applyFill="1" applyBorder="1" applyAlignment="1" applyProtection="1">
      <alignment horizontal="center" vertical="center"/>
      <protection/>
    </xf>
    <xf numFmtId="0" fontId="26" fillId="25" borderId="46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17" borderId="46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32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6" fillId="26" borderId="46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4" xfId="42" applyFont="1" applyFill="1" applyBorder="1" applyAlignment="1" applyProtection="1">
      <alignment horizontal="center" vertical="center" wrapText="1"/>
      <protection/>
    </xf>
    <xf numFmtId="0" fontId="7" fillId="0" borderId="55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17" borderId="42" xfId="0" applyFont="1" applyFill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left" vertical="center" wrapText="1"/>
      <protection/>
    </xf>
    <xf numFmtId="0" fontId="7" fillId="25" borderId="42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76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54" fillId="0" borderId="76" xfId="42" applyNumberFormat="1" applyFont="1" applyBorder="1" applyAlignment="1" applyProtection="1">
      <alignment horizontal="left" vertical="center" wrapText="1"/>
      <protection/>
    </xf>
    <xf numFmtId="0" fontId="54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24" borderId="35" xfId="42" applyNumberFormat="1" applyFont="1" applyFill="1" applyBorder="1" applyAlignment="1" applyProtection="1">
      <alignment horizontal="center" vertical="center" wrapText="1"/>
      <protection/>
    </xf>
    <xf numFmtId="0" fontId="19" fillId="24" borderId="36" xfId="42" applyNumberFormat="1" applyFont="1" applyFill="1" applyBorder="1" applyAlignment="1" applyProtection="1">
      <alignment horizontal="center" vertical="center" wrapText="1"/>
      <protection/>
    </xf>
    <xf numFmtId="0" fontId="19" fillId="24" borderId="37" xfId="42" applyNumberFormat="1" applyFont="1" applyFill="1" applyBorder="1" applyAlignment="1" applyProtection="1">
      <alignment horizontal="center" vertical="center" wrapText="1"/>
      <protection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54" fillId="0" borderId="74" xfId="42" applyNumberFormat="1" applyFont="1" applyBorder="1" applyAlignment="1" applyProtection="1">
      <alignment horizontal="left" vertical="center" wrapText="1"/>
      <protection/>
    </xf>
    <xf numFmtId="0" fontId="54" fillId="0" borderId="43" xfId="0" applyNumberFormat="1" applyFont="1" applyBorder="1" applyAlignment="1">
      <alignment horizontal="left" vertical="center" wrapText="1"/>
    </xf>
    <xf numFmtId="0" fontId="54" fillId="0" borderId="43" xfId="42" applyNumberFormat="1" applyFont="1" applyBorder="1" applyAlignment="1" applyProtection="1">
      <alignment horizontal="left" vertical="center" wrapText="1"/>
      <protection/>
    </xf>
    <xf numFmtId="0" fontId="54" fillId="0" borderId="50" xfId="0" applyNumberFormat="1" applyFont="1" applyBorder="1" applyAlignment="1">
      <alignment horizontal="left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71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5.00390625" style="0" customWidth="1"/>
    <col min="4" max="4" width="13.28125" style="0" customWidth="1"/>
    <col min="5" max="5" width="7.57421875" style="0" customWidth="1"/>
    <col min="6" max="6" width="21.42187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92" t="s">
        <v>29</v>
      </c>
      <c r="B1" s="192"/>
      <c r="C1" s="192"/>
      <c r="D1" s="192"/>
      <c r="E1" s="192"/>
      <c r="F1" s="192"/>
      <c r="G1" s="192"/>
      <c r="H1" s="192"/>
    </row>
    <row r="2" spans="2:8" ht="13.5" customHeight="1" thickBot="1">
      <c r="B2" s="196" t="s">
        <v>31</v>
      </c>
      <c r="C2" s="196"/>
      <c r="D2" s="189" t="str">
        <f>HYPERLINK('[1]реквизиты'!$A$2)</f>
        <v>Первенство России среди юниоров 1992 - 93 гг.р.</v>
      </c>
      <c r="E2" s="190"/>
      <c r="F2" s="190"/>
      <c r="G2" s="190"/>
      <c r="H2" s="191"/>
    </row>
    <row r="3" spans="2:7" ht="15" customHeight="1" thickBot="1">
      <c r="B3" s="188" t="str">
        <f>HYPERLINK('[1]реквизиты'!$A$3)</f>
        <v>13 - 17 февраля 2012 г.               г. Кстово</v>
      </c>
      <c r="C3" s="188"/>
      <c r="D3" s="188"/>
      <c r="F3" s="197" t="str">
        <f>HYPERLINK('пр.взв.'!G3)</f>
        <v>в.к. 82  кг</v>
      </c>
      <c r="G3" s="198"/>
    </row>
    <row r="4" spans="1:8" ht="12.75" customHeight="1">
      <c r="A4" s="218" t="s">
        <v>58</v>
      </c>
      <c r="B4" s="220" t="s">
        <v>3</v>
      </c>
      <c r="C4" s="222" t="s">
        <v>4</v>
      </c>
      <c r="D4" s="224" t="s">
        <v>5</v>
      </c>
      <c r="E4" s="215" t="s">
        <v>6</v>
      </c>
      <c r="F4" s="184"/>
      <c r="G4" s="210" t="s">
        <v>8</v>
      </c>
      <c r="H4" s="193" t="s">
        <v>7</v>
      </c>
    </row>
    <row r="5" spans="1:8" ht="9.75" customHeight="1" thickBot="1">
      <c r="A5" s="219"/>
      <c r="B5" s="221"/>
      <c r="C5" s="223"/>
      <c r="D5" s="225"/>
      <c r="E5" s="185"/>
      <c r="F5" s="183"/>
      <c r="G5" s="211"/>
      <c r="H5" s="194"/>
    </row>
    <row r="6" spans="1:8" ht="11.25" customHeight="1">
      <c r="A6" s="216">
        <v>1</v>
      </c>
      <c r="B6" s="217">
        <f>'пр.хода А'!M31</f>
        <v>24</v>
      </c>
      <c r="C6" s="226" t="str">
        <f>VLOOKUP(B6,'пр.взв.'!B4:H133,2,FALSE)</f>
        <v>КОРЕЛИ Георгий Кобаевич</v>
      </c>
      <c r="D6" s="227" t="str">
        <f>VLOOKUP(C6,'пр.взв.'!C4:I133,2,FALSE)</f>
        <v>08.03.1992 мс</v>
      </c>
      <c r="E6" s="212" t="str">
        <f>VLOOKUP(B6,'пр.взв.'!B6:H133,4,FALSE)</f>
        <v>Мос</v>
      </c>
      <c r="F6" s="214" t="str">
        <f>VLOOKUP(B6,'пр.взв.'!B6:H133,5,FALSE)</f>
        <v>Москва МСК С-70</v>
      </c>
      <c r="G6" s="213">
        <f>VLOOKUP(B6,'пр.взв.'!B6:H133,6,FALSE)</f>
        <v>0</v>
      </c>
      <c r="H6" s="195" t="str">
        <f>VLOOKUP(B6,'пр.взв.'!B6:H133,7,FALSE)</f>
        <v>Лебедев АА Фунтиков ПВ</v>
      </c>
    </row>
    <row r="7" spans="1:8" ht="11.25" customHeight="1">
      <c r="A7" s="209"/>
      <c r="B7" s="206"/>
      <c r="C7" s="203"/>
      <c r="D7" s="204"/>
      <c r="E7" s="200"/>
      <c r="F7" s="208"/>
      <c r="G7" s="201"/>
      <c r="H7" s="186"/>
    </row>
    <row r="8" spans="1:8" ht="11.25" customHeight="1">
      <c r="A8" s="209">
        <v>2</v>
      </c>
      <c r="B8" s="206">
        <f>'пр.хода А'!M39</f>
        <v>7</v>
      </c>
      <c r="C8" s="202" t="str">
        <f>VLOOKUP(B8,'пр.взв.'!B6:H135,2,FALSE)</f>
        <v>ГАЛСТЯН Самвел МКРТИЧОВИЧ</v>
      </c>
      <c r="D8" s="204" t="str">
        <f>VLOOKUP(C8,'пр.взв.'!C6:I135,2,FALSE)</f>
        <v>22.07.1993 мс</v>
      </c>
      <c r="E8" s="199" t="str">
        <f>VLOOKUP(B8,'пр.взв.'!B8:H135,4,FALSE)</f>
        <v>ЮФО</v>
      </c>
      <c r="F8" s="207" t="str">
        <f>VLOOKUP(B8,'пр.взв.'!B8:H135,5,FALSE)</f>
        <v>Краснодарский Армавир Д</v>
      </c>
      <c r="G8" s="201">
        <f>VLOOKUP(B8,'пр.взв.'!B8:H135,6,FALSE)</f>
        <v>0</v>
      </c>
      <c r="H8" s="186" t="str">
        <f>VLOOKUP(B8,'пр.взв.'!B8:H135,7,FALSE)</f>
        <v>Погосян ВГ</v>
      </c>
    </row>
    <row r="9" spans="1:8" ht="11.25" customHeight="1">
      <c r="A9" s="209"/>
      <c r="B9" s="206"/>
      <c r="C9" s="203"/>
      <c r="D9" s="204"/>
      <c r="E9" s="200"/>
      <c r="F9" s="208"/>
      <c r="G9" s="201"/>
      <c r="H9" s="186"/>
    </row>
    <row r="10" spans="1:8" ht="11.25" customHeight="1">
      <c r="A10" s="209">
        <v>3</v>
      </c>
      <c r="B10" s="206">
        <f>'пр.хода А'!R19</f>
        <v>17</v>
      </c>
      <c r="C10" s="202" t="str">
        <f>VLOOKUP(B10,'пр.взв.'!B1:H137,2,FALSE)</f>
        <v>БОНДИКОВ Ян Константинович</v>
      </c>
      <c r="D10" s="204" t="str">
        <f>VLOOKUP(C10,'пр.взв.'!C8:I137,2,FALSE)</f>
        <v>18.10.1993 кмс</v>
      </c>
      <c r="E10" s="199" t="str">
        <f>VLOOKUP(B10,'пр.взв.'!B10:H137,4,FALSE)</f>
        <v>ПФО</v>
      </c>
      <c r="F10" s="207" t="str">
        <f>VLOOKUP(B10,'пр.взв.'!B10:H137,5,FALSE)</f>
        <v>Пензенская ВС</v>
      </c>
      <c r="G10" s="201">
        <f>VLOOKUP(B10,'пр.взв.'!B10:H137,6,FALSE)</f>
        <v>0</v>
      </c>
      <c r="H10" s="186" t="str">
        <f>VLOOKUP(B10,'пр.взв.'!B10:H137,7,FALSE)</f>
        <v>Надькин ВА Климов ВА Ивентьев АБ</v>
      </c>
    </row>
    <row r="11" spans="1:8" ht="11.25" customHeight="1">
      <c r="A11" s="209"/>
      <c r="B11" s="206"/>
      <c r="C11" s="203"/>
      <c r="D11" s="204"/>
      <c r="E11" s="200"/>
      <c r="F11" s="208"/>
      <c r="G11" s="201"/>
      <c r="H11" s="186"/>
    </row>
    <row r="12" spans="1:8" ht="11.25" customHeight="1">
      <c r="A12" s="209">
        <v>3</v>
      </c>
      <c r="B12" s="206">
        <f>'пр.хода Б'!R18</f>
        <v>32</v>
      </c>
      <c r="C12" s="202" t="str">
        <f>VLOOKUP(B12,'пр.взв.'!B1:H139,2,FALSE)</f>
        <v>МАТЕВОСЯН Тигран Эдуардович</v>
      </c>
      <c r="D12" s="204" t="str">
        <f>VLOOKUP(C12,'пр.взв.'!C10:I139,2,FALSE)</f>
        <v>30.03.1992 кмс</v>
      </c>
      <c r="E12" s="199" t="str">
        <f>VLOOKUP(B12,'пр.взв.'!B12:H139,4,FALSE)</f>
        <v>ЮФО</v>
      </c>
      <c r="F12" s="207" t="str">
        <f>VLOOKUP(B12,'пр.взв.'!B12:H139,5,FALSE)</f>
        <v>Краснодарский Новороссийск ФКС</v>
      </c>
      <c r="G12" s="201">
        <f>VLOOKUP(B12,'пр.взв.'!B12:H139,6,FALSE)</f>
        <v>0</v>
      </c>
      <c r="H12" s="186" t="str">
        <f>VLOOKUP(B12,'пр.взв.'!B12:H139,7,FALSE)</f>
        <v>Дученко ВФ </v>
      </c>
    </row>
    <row r="13" spans="1:8" ht="11.25" customHeight="1">
      <c r="A13" s="209"/>
      <c r="B13" s="206"/>
      <c r="C13" s="203"/>
      <c r="D13" s="204"/>
      <c r="E13" s="200"/>
      <c r="F13" s="208"/>
      <c r="G13" s="201"/>
      <c r="H13" s="186"/>
    </row>
    <row r="14" spans="1:8" ht="11.25" customHeight="1">
      <c r="A14" s="209">
        <v>5</v>
      </c>
      <c r="B14" s="206">
        <v>21</v>
      </c>
      <c r="C14" s="202" t="str">
        <f>VLOOKUP(B14,'пр.взв.'!B1:H141,2,FALSE)</f>
        <v>МКРДУМЯН Гагик Гайкович</v>
      </c>
      <c r="D14" s="204" t="str">
        <f>VLOOKUP(C14,'пр.взв.'!C12:I141,2,FALSE)</f>
        <v>05.06.1993 кмс</v>
      </c>
      <c r="E14" s="199" t="str">
        <f>VLOOKUP(B14,'пр.взв.'!B14:H141,4,FALSE)</f>
        <v>ЮФО</v>
      </c>
      <c r="F14" s="207" t="str">
        <f>VLOOKUP(B14,'пр.взв.'!B14:H141,5,FALSE)</f>
        <v>Краснодарский Армавир Д</v>
      </c>
      <c r="G14" s="201">
        <f>VLOOKUP(B14,'пр.взв.'!B14:H141,6,FALSE)</f>
        <v>0</v>
      </c>
      <c r="H14" s="186" t="str">
        <f>VLOOKUP(B14,'пр.взв.'!B14:H141,7,FALSE)</f>
        <v>Погосян ВГ</v>
      </c>
    </row>
    <row r="15" spans="1:8" ht="11.25" customHeight="1">
      <c r="A15" s="209"/>
      <c r="B15" s="206"/>
      <c r="C15" s="203"/>
      <c r="D15" s="204"/>
      <c r="E15" s="200"/>
      <c r="F15" s="208"/>
      <c r="G15" s="201"/>
      <c r="H15" s="186"/>
    </row>
    <row r="16" spans="1:8" ht="11.25" customHeight="1">
      <c r="A16" s="209">
        <v>5</v>
      </c>
      <c r="B16" s="206">
        <v>22</v>
      </c>
      <c r="C16" s="202" t="str">
        <f>VLOOKUP(B16,'пр.взв.'!B1:H143,2,FALSE)</f>
        <v>АКСАГОВ Юсуп-Хаджи Кюраевич</v>
      </c>
      <c r="D16" s="204" t="str">
        <f>VLOOKUP(C16,'пр.взв.'!C14:I143,2,FALSE)</f>
        <v>22.01.1992 кмс</v>
      </c>
      <c r="E16" s="199" t="str">
        <f>VLOOKUP(B16,'пр.взв.'!B16:H143,4,FALSE)</f>
        <v>УФО</v>
      </c>
      <c r="F16" s="207" t="str">
        <f>VLOOKUP(B16,'пр.взв.'!B16:H143,5,FALSE)</f>
        <v>Тюменской Тюмень МО</v>
      </c>
      <c r="G16" s="201">
        <f>VLOOKUP(B16,'пр.взв.'!B16:H143,6,FALSE)</f>
        <v>0</v>
      </c>
      <c r="H16" s="186" t="str">
        <f>VLOOKUP(B16,'пр.взв.'!B16:H143,7,FALSE)</f>
        <v>Печуров ЕА</v>
      </c>
    </row>
    <row r="17" spans="1:8" ht="11.25" customHeight="1">
      <c r="A17" s="209"/>
      <c r="B17" s="206"/>
      <c r="C17" s="203"/>
      <c r="D17" s="204"/>
      <c r="E17" s="200"/>
      <c r="F17" s="208"/>
      <c r="G17" s="201"/>
      <c r="H17" s="186"/>
    </row>
    <row r="18" spans="1:8" ht="11.25" customHeight="1">
      <c r="A18" s="205" t="s">
        <v>59</v>
      </c>
      <c r="B18" s="206">
        <v>31</v>
      </c>
      <c r="C18" s="202" t="str">
        <f>VLOOKUP(B18,'пр.взв.'!B1:H145,2,FALSE)</f>
        <v>МАНУКЯН Арутян Самвелович</v>
      </c>
      <c r="D18" s="204" t="str">
        <f>VLOOKUP(C18,'пр.взв.'!C16:I145,2,FALSE)</f>
        <v>29.03.1993 кмс</v>
      </c>
      <c r="E18" s="199" t="str">
        <f>VLOOKUP(B18,'пр.взв.'!B18:H145,4,FALSE)</f>
        <v>ЦФО</v>
      </c>
      <c r="F18" s="207" t="str">
        <f>VLOOKUP(B18,'пр.взв.'!B18:H145,5,FALSE)</f>
        <v>Рязанская Рязань ПР</v>
      </c>
      <c r="G18" s="201">
        <f>VLOOKUP(B18,'пр.взв.'!B18:H145,6,FALSE)</f>
        <v>0</v>
      </c>
      <c r="H18" s="186" t="str">
        <f>VLOOKUP(B18,'пр.взв.'!B18:H145,7,FALSE)</f>
        <v>Фофанов КН Перетрухин ВН</v>
      </c>
    </row>
    <row r="19" spans="1:8" ht="11.25" customHeight="1">
      <c r="A19" s="205"/>
      <c r="B19" s="206"/>
      <c r="C19" s="203"/>
      <c r="D19" s="204"/>
      <c r="E19" s="200"/>
      <c r="F19" s="208"/>
      <c r="G19" s="201"/>
      <c r="H19" s="186"/>
    </row>
    <row r="20" spans="1:8" ht="11.25" customHeight="1">
      <c r="A20" s="205" t="s">
        <v>59</v>
      </c>
      <c r="B20" s="206">
        <v>10</v>
      </c>
      <c r="C20" s="202" t="str">
        <f>VLOOKUP(B20,'пр.взв.'!B1:H147,2,FALSE)</f>
        <v>БЕРОЗОВЧУК Ростислав Станиславович</v>
      </c>
      <c r="D20" s="204" t="str">
        <f>VLOOKUP(C20,'пр.взв.'!C18:I147,2,FALSE)</f>
        <v>20.05.1992 кмс</v>
      </c>
      <c r="E20" s="199" t="str">
        <f>VLOOKUP(B20,'пр.взв.'!B20:H147,4,FALSE)</f>
        <v>Мос</v>
      </c>
      <c r="F20" s="207" t="str">
        <f>VLOOKUP(B20,'пр.взв.'!B20:H147,5,FALSE)</f>
        <v>Москва МСК С-70</v>
      </c>
      <c r="G20" s="201">
        <f>VLOOKUP(B20,'пр.взв.'!B20:H147,6,FALSE)</f>
        <v>0</v>
      </c>
      <c r="H20" s="186" t="str">
        <f>VLOOKUP(B20,'пр.взв.'!B20:H147,7,FALSE)</f>
        <v>Сальников ВВ Кабанов ДБ</v>
      </c>
    </row>
    <row r="21" spans="1:8" ht="11.25" customHeight="1">
      <c r="A21" s="205"/>
      <c r="B21" s="206"/>
      <c r="C21" s="203"/>
      <c r="D21" s="204"/>
      <c r="E21" s="200"/>
      <c r="F21" s="208"/>
      <c r="G21" s="201"/>
      <c r="H21" s="186"/>
    </row>
    <row r="22" spans="1:8" ht="11.25" customHeight="1">
      <c r="A22" s="205" t="s">
        <v>195</v>
      </c>
      <c r="B22" s="206">
        <v>13</v>
      </c>
      <c r="C22" s="202" t="str">
        <f>VLOOKUP(B22,'пр.взв.'!B2:H149,2,FALSE)</f>
        <v>ЦИНЦАЛАШВИЛИ Беслан Нодарович</v>
      </c>
      <c r="D22" s="204" t="str">
        <f>VLOOKUP(C22,'пр.взв.'!C20:I149,2,FALSE)</f>
        <v>08.10.1993 кмс</v>
      </c>
      <c r="E22" s="199" t="str">
        <f>VLOOKUP(B22,'пр.взв.'!B22:H149,4,FALSE)</f>
        <v>Мос</v>
      </c>
      <c r="F22" s="207" t="str">
        <f>VLOOKUP(B22,'пр.взв.'!B22:H149,5,FALSE)</f>
        <v>Москва МСК С-70</v>
      </c>
      <c r="G22" s="201">
        <f>VLOOKUP(B22,'пр.взв.'!B22:H149,6,FALSE)</f>
        <v>0</v>
      </c>
      <c r="H22" s="186" t="str">
        <f>VLOOKUP(B22,'пр.взв.'!B22:H149,7,FALSE)</f>
        <v>Савкин АВ Соломатин СВ</v>
      </c>
    </row>
    <row r="23" spans="1:8" ht="11.25" customHeight="1">
      <c r="A23" s="205"/>
      <c r="B23" s="206"/>
      <c r="C23" s="203"/>
      <c r="D23" s="204"/>
      <c r="E23" s="200"/>
      <c r="F23" s="208"/>
      <c r="G23" s="201"/>
      <c r="H23" s="186"/>
    </row>
    <row r="24" spans="1:8" ht="11.25" customHeight="1">
      <c r="A24" s="205" t="s">
        <v>195</v>
      </c>
      <c r="B24" s="206">
        <v>19</v>
      </c>
      <c r="C24" s="202" t="str">
        <f>VLOOKUP(B24,'пр.взв.'!B2:H151,2,FALSE)</f>
        <v>ГОГУЕВ Солтан-Мурат Тохтарович</v>
      </c>
      <c r="D24" s="204" t="str">
        <f>VLOOKUP(C24,'пр.взв.'!C22:I151,2,FALSE)</f>
        <v>23.07.1992 кмс</v>
      </c>
      <c r="E24" s="199" t="str">
        <f>VLOOKUP(B24,'пр.взв.'!B24:H151,4,FALSE)</f>
        <v>СКФО</v>
      </c>
      <c r="F24" s="207" t="str">
        <f>VLOOKUP(B24,'пр.взв.'!B24:H151,5,FALSE)</f>
        <v>КЧР Черкесск МО</v>
      </c>
      <c r="G24" s="201">
        <f>VLOOKUP(B24,'пр.взв.'!B24:H151,6,FALSE)</f>
        <v>0</v>
      </c>
      <c r="H24" s="186" t="str">
        <f>VLOOKUP(B24,'пр.взв.'!B24:H151,7,FALSE)</f>
        <v>Байчоров ПИ Бостанов АБ</v>
      </c>
    </row>
    <row r="25" spans="1:8" ht="11.25" customHeight="1">
      <c r="A25" s="205"/>
      <c r="B25" s="206"/>
      <c r="C25" s="203"/>
      <c r="D25" s="204"/>
      <c r="E25" s="200"/>
      <c r="F25" s="208"/>
      <c r="G25" s="201"/>
      <c r="H25" s="186"/>
    </row>
    <row r="26" spans="1:8" ht="11.25" customHeight="1">
      <c r="A26" s="205" t="s">
        <v>195</v>
      </c>
      <c r="B26" s="206">
        <v>6</v>
      </c>
      <c r="C26" s="202" t="str">
        <f>VLOOKUP(B26,'пр.взв.'!B2:H153,2,FALSE)</f>
        <v>БОРИСОВ Илья Денисович</v>
      </c>
      <c r="D26" s="204" t="str">
        <f>VLOOKUP(C26,'пр.взв.'!C2:I153,2,FALSE)</f>
        <v>05.04.1993 кмс</v>
      </c>
      <c r="E26" s="199" t="str">
        <f>VLOOKUP(B26,'пр.взв.'!B2:H153,4,FALSE)</f>
        <v>ЦФО</v>
      </c>
      <c r="F26" s="207" t="str">
        <f>VLOOKUP(B26,'пр.взв.'!B2:H153,5,FALSE)</f>
        <v>Московская Дзержинский МО</v>
      </c>
      <c r="G26" s="201" t="e">
        <f>VLOOKUP(B26,'пр.взв.'!B26:H153,6,FALSE)</f>
        <v>#N/A</v>
      </c>
      <c r="H26" s="186" t="str">
        <f>VLOOKUP(B26,'пр.взв.'!B2:H153,7,FALSE)</f>
        <v>Каримов ФЗ</v>
      </c>
    </row>
    <row r="27" spans="1:8" ht="11.25" customHeight="1">
      <c r="A27" s="205"/>
      <c r="B27" s="206"/>
      <c r="C27" s="203"/>
      <c r="D27" s="204"/>
      <c r="E27" s="200"/>
      <c r="F27" s="208"/>
      <c r="G27" s="201"/>
      <c r="H27" s="186"/>
    </row>
    <row r="28" spans="1:8" ht="11.25" customHeight="1">
      <c r="A28" s="205" t="s">
        <v>195</v>
      </c>
      <c r="B28" s="206">
        <v>4</v>
      </c>
      <c r="C28" s="202" t="str">
        <f>VLOOKUP(B28,'пр.взв.'!B2:H155,2,FALSE)</f>
        <v>СОГОЛАШВИЛИ Георгий Теймуразович</v>
      </c>
      <c r="D28" s="204" t="str">
        <f>VLOOKUP(C28,'пр.взв.'!C2:I155,2,FALSE)</f>
        <v>08.04.1992 кмс</v>
      </c>
      <c r="E28" s="199" t="str">
        <f>VLOOKUP(B28,'пр.взв.'!B2:H155,4,FALSE)</f>
        <v>УФО</v>
      </c>
      <c r="F28" s="207" t="str">
        <f>VLOOKUP(B28,'пр.взв.'!B2:H155,5,FALSE)</f>
        <v>Свердловская Екатеренбург МО</v>
      </c>
      <c r="G28" s="201" t="e">
        <f>VLOOKUP(B28,'пр.взв.'!B28:H155,6,FALSE)</f>
        <v>#N/A</v>
      </c>
      <c r="H28" s="186" t="str">
        <f>VLOOKUP(B28,'пр.взв.'!B2:H155,7,FALSE)</f>
        <v>Козлов АА Макуха АН</v>
      </c>
    </row>
    <row r="29" spans="1:8" ht="11.25" customHeight="1">
      <c r="A29" s="205"/>
      <c r="B29" s="206"/>
      <c r="C29" s="203"/>
      <c r="D29" s="204"/>
      <c r="E29" s="200"/>
      <c r="F29" s="208"/>
      <c r="G29" s="201"/>
      <c r="H29" s="186"/>
    </row>
    <row r="30" spans="1:8" ht="11.25" customHeight="1">
      <c r="A30" s="205" t="s">
        <v>196</v>
      </c>
      <c r="B30" s="206">
        <v>23</v>
      </c>
      <c r="C30" s="202" t="str">
        <f>VLOOKUP(B30,'пр.взв.'!B2:H157,2,FALSE)</f>
        <v>ГУЛИЕВ Горхмаз Сахавет Оглы</v>
      </c>
      <c r="D30" s="204" t="str">
        <f>VLOOKUP(C30,'пр.взв.'!C2:I157,2,FALSE)</f>
        <v>21.04.1992 кмс</v>
      </c>
      <c r="E30" s="199" t="str">
        <f>VLOOKUP(B30,'пр.взв.'!B3:H157,4,FALSE)</f>
        <v>СФО</v>
      </c>
      <c r="F30" s="207" t="str">
        <f>VLOOKUP(B30,'пр.взв.'!B3:H157,5,FALSE)</f>
        <v>Красноярский Норильск МО</v>
      </c>
      <c r="G30" s="201">
        <f>VLOOKUP(B30,'пр.взв.'!B30:H157,6,FALSE)</f>
        <v>0</v>
      </c>
      <c r="H30" s="186" t="str">
        <f>VLOOKUP(B30,'пр.взв.'!B30:H157,7,FALSE)</f>
        <v>Многогрешников НГ Гилиев С</v>
      </c>
    </row>
    <row r="31" spans="1:8" ht="11.25" customHeight="1">
      <c r="A31" s="205"/>
      <c r="B31" s="206"/>
      <c r="C31" s="203"/>
      <c r="D31" s="204"/>
      <c r="E31" s="200"/>
      <c r="F31" s="208"/>
      <c r="G31" s="201"/>
      <c r="H31" s="186"/>
    </row>
    <row r="32" spans="1:8" ht="11.25" customHeight="1">
      <c r="A32" s="205" t="s">
        <v>196</v>
      </c>
      <c r="B32" s="206">
        <v>14</v>
      </c>
      <c r="C32" s="202" t="str">
        <f>VLOOKUP(B32,'пр.взв.'!B3:H159,2,FALSE)</f>
        <v>ДЕМЬЯНЕНКО Сергей Александрович</v>
      </c>
      <c r="D32" s="204" t="str">
        <f>VLOOKUP(C32,'пр.взв.'!C3:I159,2,FALSE)</f>
        <v>13.03.1992 кмс</v>
      </c>
      <c r="E32" s="199" t="str">
        <f>VLOOKUP(B32,'пр.взв.'!B32:H159,4,FALSE)</f>
        <v>СФО</v>
      </c>
      <c r="F32" s="207" t="str">
        <f>VLOOKUP(B32,'пр.взв.'!B32:H159,5,FALSE)</f>
        <v>Омской Омск МО</v>
      </c>
      <c r="G32" s="201">
        <f>VLOOKUP(B32,'пр.взв.'!B32:H159,6,FALSE)</f>
        <v>0</v>
      </c>
      <c r="H32" s="186" t="str">
        <f>VLOOKUP(B32,'пр.взв.'!B32:H159,7,FALSE)</f>
        <v>Горбунов  АВ Бобровский ВА</v>
      </c>
    </row>
    <row r="33" spans="1:8" ht="11.25" customHeight="1">
      <c r="A33" s="205"/>
      <c r="B33" s="206"/>
      <c r="C33" s="203"/>
      <c r="D33" s="204"/>
      <c r="E33" s="200"/>
      <c r="F33" s="208"/>
      <c r="G33" s="201"/>
      <c r="H33" s="186"/>
    </row>
    <row r="34" spans="1:8" ht="11.25" customHeight="1">
      <c r="A34" s="205" t="s">
        <v>196</v>
      </c>
      <c r="B34" s="206">
        <v>8</v>
      </c>
      <c r="C34" s="202" t="str">
        <f>VLOOKUP(B34,'пр.взв.'!B3:H161,2,FALSE)</f>
        <v>ТЮЛЬПАРОВ Айдамир Аскарбиевич</v>
      </c>
      <c r="D34" s="204" t="str">
        <f>VLOOKUP(C34,'пр.взв.'!C3:I161,2,FALSE)</f>
        <v>30.03.1992 кмс</v>
      </c>
      <c r="E34" s="199" t="str">
        <f>VLOOKUP(B34,'пр.взв.'!B3:H161,4,FALSE)</f>
        <v>ЮФО</v>
      </c>
      <c r="F34" s="207" t="str">
        <f>VLOOKUP(B34,'пр.взв.'!B3:H161,5,FALSE)</f>
        <v>Р Адыгея Адыгея МО</v>
      </c>
      <c r="G34" s="201" t="e">
        <f>VLOOKUP(B34,'пр.взв.'!B34:H161,6,FALSE)</f>
        <v>#N/A</v>
      </c>
      <c r="H34" s="186" t="str">
        <f>VLOOKUP(B34,'пр.взв.'!B3:H161,7,FALSE)</f>
        <v>Беданоков Р Тюльпаров А</v>
      </c>
    </row>
    <row r="35" spans="1:8" ht="11.25" customHeight="1">
      <c r="A35" s="205"/>
      <c r="B35" s="206"/>
      <c r="C35" s="203"/>
      <c r="D35" s="204"/>
      <c r="E35" s="200"/>
      <c r="F35" s="208"/>
      <c r="G35" s="201"/>
      <c r="H35" s="186"/>
    </row>
    <row r="36" spans="1:8" ht="11.25" customHeight="1">
      <c r="A36" s="205" t="s">
        <v>197</v>
      </c>
      <c r="B36" s="206">
        <v>18</v>
      </c>
      <c r="C36" s="202" t="str">
        <f>VLOOKUP(B36,'пр.взв.'!B3:H163,2,FALSE)</f>
        <v>ОГАНИСЯН Давид Гагикович</v>
      </c>
      <c r="D36" s="204" t="str">
        <f>VLOOKUP(C36,'пр.взв.'!C34:I163,2,FALSE)</f>
        <v>11.05.1994 кмс</v>
      </c>
      <c r="E36" s="199" t="str">
        <f>VLOOKUP(B36,'пр.взв.'!B36:H163,4,FALSE)</f>
        <v>ЮФО</v>
      </c>
      <c r="F36" s="207" t="str">
        <f>VLOOKUP(B36,'пр.взв.'!B36:H163,5,FALSE)</f>
        <v>Краснодарский Армавир Д</v>
      </c>
      <c r="G36" s="201">
        <f>VLOOKUP(B36,'пр.взв.'!B36:H163,6,FALSE)</f>
        <v>0</v>
      </c>
      <c r="H36" s="186" t="str">
        <f>VLOOKUP(B36,'пр.взв.'!B36:H163,7,FALSE)</f>
        <v>Погосян ВГ</v>
      </c>
    </row>
    <row r="37" spans="1:8" ht="11.25" customHeight="1">
      <c r="A37" s="205"/>
      <c r="B37" s="206"/>
      <c r="C37" s="203"/>
      <c r="D37" s="204"/>
      <c r="E37" s="200"/>
      <c r="F37" s="208"/>
      <c r="G37" s="201"/>
      <c r="H37" s="186"/>
    </row>
    <row r="38" spans="1:8" ht="11.25" customHeight="1">
      <c r="A38" s="205" t="s">
        <v>197</v>
      </c>
      <c r="B38" s="206">
        <v>12</v>
      </c>
      <c r="C38" s="202" t="str">
        <f>VLOOKUP(B38,'пр.взв.'!B3:H165,2,FALSE)</f>
        <v>ДМИТРИЕВ Александр Александрович</v>
      </c>
      <c r="D38" s="204" t="str">
        <f>VLOOKUP(C38,'пр.взв.'!C3:I165,2,FALSE)</f>
        <v>11.04.1992 кмс</v>
      </c>
      <c r="E38" s="199" t="str">
        <f>VLOOKUP(B38,'пр.взв.'!B3:H165,4,FALSE)</f>
        <v>ПФО</v>
      </c>
      <c r="F38" s="207" t="str">
        <f>VLOOKUP(B38,'пр.взв.'!B3:H165,5,FALSE)</f>
        <v>Пермский Березники МО</v>
      </c>
      <c r="G38" s="201" t="e">
        <f>VLOOKUP(B38,'пр.взв.'!B38:H165,6,FALSE)</f>
        <v>#N/A</v>
      </c>
      <c r="H38" s="186" t="str">
        <f>VLOOKUP(B38,'пр.взв.'!B3:H165,7,FALSE)</f>
        <v>Колесников ДВ</v>
      </c>
    </row>
    <row r="39" spans="1:8" ht="11.25" customHeight="1">
      <c r="A39" s="205"/>
      <c r="B39" s="206"/>
      <c r="C39" s="203"/>
      <c r="D39" s="204"/>
      <c r="E39" s="200"/>
      <c r="F39" s="208"/>
      <c r="G39" s="201"/>
      <c r="H39" s="186"/>
    </row>
    <row r="40" spans="1:8" ht="11.25" customHeight="1">
      <c r="A40" s="205" t="s">
        <v>197</v>
      </c>
      <c r="B40" s="206">
        <v>9</v>
      </c>
      <c r="C40" s="202" t="str">
        <f>VLOOKUP(B40,'пр.взв.'!B3:H167,2,FALSE)</f>
        <v>ПАШАЕВ Джавид Байрам оглы</v>
      </c>
      <c r="D40" s="204" t="str">
        <f>VLOOKUP(C40,'пр.взв.'!C3:I167,2,FALSE)</f>
        <v>12.04.92 кмс</v>
      </c>
      <c r="E40" s="199" t="str">
        <f>VLOOKUP(B40,'пр.взв.'!B4:H167,4,FALSE)</f>
        <v>УФО</v>
      </c>
      <c r="F40" s="207" t="str">
        <f>VLOOKUP(B40,'пр.взв.'!B4:H167,5,FALSE)</f>
        <v>Свердловская Екатеринбург </v>
      </c>
      <c r="G40" s="201" t="e">
        <f>VLOOKUP(B40,'пр.взв.'!B40:H167,6,FALSE)</f>
        <v>#N/A</v>
      </c>
      <c r="H40" s="186" t="str">
        <f>VLOOKUP(B40,'пр.взв.'!B4:H167,7,FALSE)</f>
        <v>Коростелев АБ</v>
      </c>
    </row>
    <row r="41" spans="1:8" ht="11.25" customHeight="1">
      <c r="A41" s="205"/>
      <c r="B41" s="206"/>
      <c r="C41" s="203"/>
      <c r="D41" s="204"/>
      <c r="E41" s="200"/>
      <c r="F41" s="208"/>
      <c r="G41" s="201"/>
      <c r="H41" s="186"/>
    </row>
    <row r="42" spans="1:8" ht="11.25" customHeight="1">
      <c r="A42" s="205" t="s">
        <v>197</v>
      </c>
      <c r="B42" s="206">
        <v>27</v>
      </c>
      <c r="C42" s="202" t="str">
        <f>VLOOKUP(B42,'пр.взв.'!B4:H169,2,FALSE)</f>
        <v>ВОДОПЬЯНОВ Михаил Валерьевич</v>
      </c>
      <c r="D42" s="204" t="str">
        <f>VLOOKUP(C42,'пр.взв.'!C40:I169,2,FALSE)</f>
        <v>09.03.1994 кмс</v>
      </c>
      <c r="E42" s="199" t="str">
        <f>VLOOKUP(B42,'пр.взв.'!B42:H169,4,FALSE)</f>
        <v>ПФО</v>
      </c>
      <c r="F42" s="207" t="str">
        <f>VLOOKUP(B42,'пр.взв.'!B42:H169,5,FALSE)</f>
        <v>Нижегородская Кстово ПР</v>
      </c>
      <c r="G42" s="201">
        <f>VLOOKUP(B42,'пр.взв.'!B42:H169,6,FALSE)</f>
        <v>0</v>
      </c>
      <c r="H42" s="186" t="str">
        <f>VLOOKUP(B42,'пр.взв.'!B42:H169,7,FALSE)</f>
        <v>Душкин АН</v>
      </c>
    </row>
    <row r="43" spans="1:8" ht="11.25" customHeight="1">
      <c r="A43" s="205"/>
      <c r="B43" s="206"/>
      <c r="C43" s="203"/>
      <c r="D43" s="204"/>
      <c r="E43" s="200"/>
      <c r="F43" s="208"/>
      <c r="G43" s="201"/>
      <c r="H43" s="186"/>
    </row>
    <row r="44" spans="1:8" ht="11.25" customHeight="1">
      <c r="A44" s="205" t="s">
        <v>198</v>
      </c>
      <c r="B44" s="206">
        <v>33</v>
      </c>
      <c r="C44" s="202" t="str">
        <f>VLOOKUP(B44,'пр.взв.'!B4:H171,2,FALSE)</f>
        <v>ДАНИЕЛЯН Степан Артурович</v>
      </c>
      <c r="D44" s="204" t="str">
        <f>VLOOKUP(C44,'пр.взв.'!C42:I171,2,FALSE)</f>
        <v>06.04.1992 кмс</v>
      </c>
      <c r="E44" s="199" t="str">
        <f>VLOOKUP(B44,'пр.взв.'!B44:H171,4,FALSE)</f>
        <v>С.П.</v>
      </c>
      <c r="F44" s="207" t="str">
        <f>VLOOKUP(B44,'пр.взв.'!B44:H171,5,FALSE)</f>
        <v>Санкт-Петербург МО </v>
      </c>
      <c r="G44" s="201" t="str">
        <f>VLOOKUP(B44,'пр.взв.'!B44:H171,6,FALSE)</f>
        <v>15077</v>
      </c>
      <c r="H44" s="186" t="str">
        <f>VLOOKUP(B44,'пр.взв.'!B44:H171,7,FALSE)</f>
        <v>Балов ВВ</v>
      </c>
    </row>
    <row r="45" spans="1:8" ht="11.25" customHeight="1">
      <c r="A45" s="205"/>
      <c r="B45" s="206"/>
      <c r="C45" s="203"/>
      <c r="D45" s="204"/>
      <c r="E45" s="200"/>
      <c r="F45" s="208"/>
      <c r="G45" s="201"/>
      <c r="H45" s="186"/>
    </row>
    <row r="46" spans="1:8" ht="11.25" customHeight="1">
      <c r="A46" s="205" t="s">
        <v>198</v>
      </c>
      <c r="B46" s="206">
        <v>25</v>
      </c>
      <c r="C46" s="202" t="str">
        <f>VLOOKUP(B46,'пр.взв.'!B4:H173,2,FALSE)</f>
        <v>КУКУШКИН Федор Андреевич</v>
      </c>
      <c r="D46" s="204" t="str">
        <f>VLOOKUP(C46,'пр.взв.'!C44:I173,2,FALSE)</f>
        <v>16.06.1993 кмс</v>
      </c>
      <c r="E46" s="199" t="str">
        <f>VLOOKUP(B46,'пр.взв.'!B46:H173,4,FALSE)</f>
        <v>СЗФО</v>
      </c>
      <c r="F46" s="207" t="str">
        <f>VLOOKUP(B46,'пр.взв.'!B46:H173,5,FALSE)</f>
        <v>Вологодская Вологда ПР</v>
      </c>
      <c r="G46" s="201">
        <f>VLOOKUP(B46,'пр.взв.'!B46:H173,6,FALSE)</f>
        <v>0</v>
      </c>
      <c r="H46" s="186" t="str">
        <f>VLOOKUP(B46,'пр.взв.'!B46:H173,7,FALSE)</f>
        <v>Кузнецов В</v>
      </c>
    </row>
    <row r="47" spans="1:8" ht="11.25" customHeight="1">
      <c r="A47" s="205"/>
      <c r="B47" s="206"/>
      <c r="C47" s="203"/>
      <c r="D47" s="204"/>
      <c r="E47" s="200"/>
      <c r="F47" s="208"/>
      <c r="G47" s="201"/>
      <c r="H47" s="186"/>
    </row>
    <row r="48" spans="1:8" ht="11.25" customHeight="1">
      <c r="A48" s="205" t="s">
        <v>198</v>
      </c>
      <c r="B48" s="206">
        <v>5</v>
      </c>
      <c r="C48" s="202" t="str">
        <f>VLOOKUP(B48,'пр.взв.'!B4:H175,2,FALSE)</f>
        <v>МАНОХИН Николай Сергеевич</v>
      </c>
      <c r="D48" s="204" t="str">
        <f>VLOOKUP(C48,'пр.взв.'!C4:I175,2,FALSE)</f>
        <v>09.07.1992 кмс</v>
      </c>
      <c r="E48" s="199" t="str">
        <f>VLOOKUP(B48,'пр.взв.'!B4:H175,4,FALSE)</f>
        <v>ЦФО</v>
      </c>
      <c r="F48" s="207" t="str">
        <f>VLOOKUP(B48,'пр.взв.'!B4:H175,5,FALSE)</f>
        <v>Московская Орехово-Зуево МО</v>
      </c>
      <c r="G48" s="201" t="e">
        <f>VLOOKUP(B48,'пр.взв.'!B48:H175,6,FALSE)</f>
        <v>#N/A</v>
      </c>
      <c r="H48" s="186" t="str">
        <f>VLOOKUP(B48,'пр.взв.'!B4:H175,7,FALSE)</f>
        <v>Новожилов ВП</v>
      </c>
    </row>
    <row r="49" spans="1:8" ht="11.25" customHeight="1">
      <c r="A49" s="205"/>
      <c r="B49" s="206"/>
      <c r="C49" s="203"/>
      <c r="D49" s="204"/>
      <c r="E49" s="200"/>
      <c r="F49" s="208"/>
      <c r="G49" s="201"/>
      <c r="H49" s="186"/>
    </row>
    <row r="50" spans="1:8" ht="11.25" customHeight="1">
      <c r="A50" s="205" t="s">
        <v>198</v>
      </c>
      <c r="B50" s="206">
        <v>29</v>
      </c>
      <c r="C50" s="202" t="str">
        <f>VLOOKUP(B50,'пр.взв.'!B4:H177,2,FALSE)</f>
        <v>НАНУШЯН Саркис Спиридонович</v>
      </c>
      <c r="D50" s="204" t="str">
        <f>VLOOKUP(C50,'пр.взв.'!C4:I177,2,FALSE)</f>
        <v>14.09.1992 1</v>
      </c>
      <c r="E50" s="199" t="str">
        <f>VLOOKUP(B50,'пр.взв.'!B5:H177,4,FALSE)</f>
        <v>ЦФО</v>
      </c>
      <c r="F50" s="207" t="str">
        <f>VLOOKUP(B50,'пр.взв.'!B5:H177,5,FALSE)</f>
        <v>Московская Котельники МО</v>
      </c>
      <c r="G50" s="201">
        <f>VLOOKUP(B50,'пр.взв.'!B50:H177,6,FALSE)</f>
        <v>0</v>
      </c>
      <c r="H50" s="186" t="str">
        <f>VLOOKUP(B50,'пр.взв.'!B50:H177,7,FALSE)</f>
        <v>Анашкин ММ</v>
      </c>
    </row>
    <row r="51" spans="1:8" ht="11.25" customHeight="1">
      <c r="A51" s="205"/>
      <c r="B51" s="206"/>
      <c r="C51" s="203"/>
      <c r="D51" s="204"/>
      <c r="E51" s="200"/>
      <c r="F51" s="208"/>
      <c r="G51" s="201"/>
      <c r="H51" s="186"/>
    </row>
    <row r="52" spans="1:8" ht="11.25" customHeight="1">
      <c r="A52" s="205" t="s">
        <v>198</v>
      </c>
      <c r="B52" s="206">
        <v>3</v>
      </c>
      <c r="C52" s="202" t="str">
        <f>VLOOKUP(B52,'пр.взв.'!B5:H179,2,FALSE)</f>
        <v>ЛЯФИШЕВ Салим Асланович</v>
      </c>
      <c r="D52" s="204" t="str">
        <f>VLOOKUP(C52,'пр.взв.'!C5:I179,2,FALSE)</f>
        <v>26.05.1993 кмс</v>
      </c>
      <c r="E52" s="199" t="str">
        <f>VLOOKUP(B52,'пр.взв.'!B5:H179,4,FALSE)</f>
        <v>ЮФО</v>
      </c>
      <c r="F52" s="207" t="str">
        <f>VLOOKUP(B52,'пр.взв.'!B5:H179,5,FALSE)</f>
        <v>Р Адыгея Адыгея МО</v>
      </c>
      <c r="G52" s="201" t="e">
        <f>VLOOKUP(B52,'пр.взв.'!B52:H179,6,FALSE)</f>
        <v>#N/A</v>
      </c>
      <c r="H52" s="186" t="str">
        <f>VLOOKUP(B52,'пр.взв.'!B5:H179,7,FALSE)</f>
        <v>Хот Ю</v>
      </c>
    </row>
    <row r="53" spans="1:8" ht="11.25" customHeight="1">
      <c r="A53" s="205"/>
      <c r="B53" s="206"/>
      <c r="C53" s="203"/>
      <c r="D53" s="204"/>
      <c r="E53" s="200"/>
      <c r="F53" s="208"/>
      <c r="G53" s="201"/>
      <c r="H53" s="186"/>
    </row>
    <row r="54" spans="1:8" ht="11.25" customHeight="1">
      <c r="A54" s="205" t="s">
        <v>198</v>
      </c>
      <c r="B54" s="206">
        <v>11</v>
      </c>
      <c r="C54" s="202" t="str">
        <f>VLOOKUP(B54,'пр.взв.'!B5:H181,2,FALSE)</f>
        <v>ЖЕЛАГА Филипп Олегович</v>
      </c>
      <c r="D54" s="204" t="str">
        <f>VLOOKUP(C54,'пр.взв.'!C5:I181,2,FALSE)</f>
        <v>15.02.1992 кмс</v>
      </c>
      <c r="E54" s="199" t="str">
        <f>VLOOKUP(B54,'пр.взв.'!B5:H181,4,FALSE)</f>
        <v>ЦФО</v>
      </c>
      <c r="F54" s="207" t="str">
        <f>VLOOKUP(B54,'пр.взв.'!B5:H181,5,FALSE)</f>
        <v>Воронежская Воронеж ПР</v>
      </c>
      <c r="G54" s="201" t="e">
        <f>VLOOKUP(B54,'пр.взв.'!B54:H181,6,FALSE)</f>
        <v>#N/A</v>
      </c>
      <c r="H54" s="186" t="str">
        <f>VLOOKUP(B54,'пр.взв.'!B5:H181,7,FALSE)</f>
        <v>Гончаров СЮ</v>
      </c>
    </row>
    <row r="55" spans="1:8" ht="11.25" customHeight="1">
      <c r="A55" s="205"/>
      <c r="B55" s="206"/>
      <c r="C55" s="203"/>
      <c r="D55" s="204"/>
      <c r="E55" s="200"/>
      <c r="F55" s="208"/>
      <c r="G55" s="201"/>
      <c r="H55" s="186"/>
    </row>
    <row r="56" spans="1:8" ht="11.25" customHeight="1">
      <c r="A56" s="205" t="s">
        <v>198</v>
      </c>
      <c r="B56" s="206">
        <v>15</v>
      </c>
      <c r="C56" s="202" t="str">
        <f>VLOOKUP(B56,'пр.взв.'!B5:H183,2,FALSE)</f>
        <v>КАЗЫМЛЫ Гусейн Арзуман оглы</v>
      </c>
      <c r="D56" s="204" t="str">
        <f>VLOOKUP(C56,'пр.взв.'!C5:I183,2,FALSE)</f>
        <v>21.06. 92 кмс</v>
      </c>
      <c r="E56" s="199" t="str">
        <f>VLOOKUP(B56,'пр.взв.'!B5:H183,4,FALSE)</f>
        <v>УФО</v>
      </c>
      <c r="F56" s="207" t="str">
        <f>VLOOKUP(B56,'пр.взв.'!B5:H183,5,FALSE)</f>
        <v>Свердловская Екатеринбург  МО</v>
      </c>
      <c r="G56" s="201" t="e">
        <f>VLOOKUP(B56,'пр.взв.'!B56:H183,6,FALSE)</f>
        <v>#N/A</v>
      </c>
      <c r="H56" s="186" t="str">
        <f>VLOOKUP(B56,'пр.взв.'!B5:H183,7,FALSE)</f>
        <v>Козлов АА Макуха АН</v>
      </c>
    </row>
    <row r="57" spans="1:8" ht="11.25" customHeight="1">
      <c r="A57" s="205"/>
      <c r="B57" s="206"/>
      <c r="C57" s="203"/>
      <c r="D57" s="204"/>
      <c r="E57" s="200"/>
      <c r="F57" s="208"/>
      <c r="G57" s="201"/>
      <c r="H57" s="186"/>
    </row>
    <row r="58" spans="1:8" ht="11.25" customHeight="1">
      <c r="A58" s="205" t="s">
        <v>198</v>
      </c>
      <c r="B58" s="206">
        <v>2</v>
      </c>
      <c r="C58" s="202" t="str">
        <f>VLOOKUP(B58,'пр.взв.'!B5:H185,2,FALSE)</f>
        <v>ХВОРОВ Владимир андреевич</v>
      </c>
      <c r="D58" s="204" t="str">
        <f>VLOOKUP(C58,'пр.взв.'!C5:I185,2,FALSE)</f>
        <v>10.11.94 кмс</v>
      </c>
      <c r="E58" s="199" t="str">
        <f>VLOOKUP(B58,'пр.взв.'!B5:H185,4,FALSE)</f>
        <v>УФО</v>
      </c>
      <c r="F58" s="207" t="str">
        <f>VLOOKUP(B58,'пр.взв.'!B5:H185,5,FALSE)</f>
        <v>Свердловская В.Пышма Д</v>
      </c>
      <c r="G58" s="201" t="e">
        <f>VLOOKUP(B58,'пр.взв.'!B58:H185,6,FALSE)</f>
        <v>#N/A</v>
      </c>
      <c r="H58" s="186" t="str">
        <f>VLOOKUP(B58,'пр.взв.'!B5:H185,7,FALSE)</f>
        <v>Стенников ВГ Мельников АН</v>
      </c>
    </row>
    <row r="59" spans="1:8" ht="11.25" customHeight="1">
      <c r="A59" s="205"/>
      <c r="B59" s="206"/>
      <c r="C59" s="203"/>
      <c r="D59" s="204"/>
      <c r="E59" s="200"/>
      <c r="F59" s="208"/>
      <c r="G59" s="201"/>
      <c r="H59" s="186"/>
    </row>
    <row r="60" spans="1:8" ht="11.25" customHeight="1">
      <c r="A60" s="205" t="s">
        <v>198</v>
      </c>
      <c r="B60" s="206">
        <v>26</v>
      </c>
      <c r="C60" s="202" t="str">
        <f>VLOOKUP(B60,'пр.взв.'!B5:H187,2,FALSE)</f>
        <v>ПАХОМОВ Иван Геннадьевич</v>
      </c>
      <c r="D60" s="204" t="str">
        <f>VLOOKUP(C60,'пр.взв.'!C5:I187,2,FALSE)</f>
        <v>04.10.1994 кмс</v>
      </c>
      <c r="E60" s="199" t="str">
        <f>VLOOKUP(B60,'пр.взв.'!B6:H187,4,FALSE)</f>
        <v>ЦФО</v>
      </c>
      <c r="F60" s="207" t="str">
        <f>VLOOKUP(B60,'пр.взв.'!B6:H187,5,FALSE)</f>
        <v>Ярославская Рыбинск ФСПО</v>
      </c>
      <c r="G60" s="201" t="e">
        <f>VLOOKUP(B60,'пр.взв.'!B60:H187,6,FALSE)</f>
        <v>#N/A</v>
      </c>
      <c r="H60" s="186" t="str">
        <f>VLOOKUP(B60,'пр.взв.'!B6:H187,7,FALSE)</f>
        <v>Хорев ЮА</v>
      </c>
    </row>
    <row r="61" spans="1:8" ht="11.25" customHeight="1">
      <c r="A61" s="205"/>
      <c r="B61" s="206"/>
      <c r="C61" s="203"/>
      <c r="D61" s="204"/>
      <c r="E61" s="200"/>
      <c r="F61" s="208"/>
      <c r="G61" s="201"/>
      <c r="H61" s="186"/>
    </row>
    <row r="62" spans="1:8" ht="12.75" customHeight="1">
      <c r="A62" s="205" t="s">
        <v>198</v>
      </c>
      <c r="B62" s="206">
        <v>30</v>
      </c>
      <c r="C62" s="202" t="str">
        <f>VLOOKUP(B62,'пр.взв.'!B6:H189,2,FALSE)</f>
        <v>ЛЕВИН Виктор Сергеевич</v>
      </c>
      <c r="D62" s="204" t="str">
        <f>VLOOKUP(C62,'пр.взв.'!C6:I189,2,FALSE)</f>
        <v>29.09.1993 кмс</v>
      </c>
      <c r="E62" s="199" t="str">
        <f>VLOOKUP(B62,'пр.взв.'!B6:H189,4,FALSE)</f>
        <v>ДВФО</v>
      </c>
      <c r="F62" s="207" t="str">
        <f>VLOOKUP(B62,'пр.взв.'!B62:H189,5,FALSE)</f>
        <v>Приморский Владивосток ДВГТУ Буревестник</v>
      </c>
      <c r="G62" s="201" t="str">
        <f>VLOOKUP(B62,'пр.взв.'!B62:H189,6,FALSE)</f>
        <v>017081</v>
      </c>
      <c r="H62" s="186" t="str">
        <f>VLOOKUP(B62,'пр.взв.'!B62:H189,7,FALSE)</f>
        <v>Сорванов ВА Свиягина ЕВ</v>
      </c>
    </row>
    <row r="63" spans="1:8" ht="12.75" customHeight="1">
      <c r="A63" s="205"/>
      <c r="B63" s="206"/>
      <c r="C63" s="203"/>
      <c r="D63" s="204"/>
      <c r="E63" s="200"/>
      <c r="F63" s="208"/>
      <c r="G63" s="201"/>
      <c r="H63" s="186"/>
    </row>
    <row r="64" spans="1:8" ht="12.75" customHeight="1">
      <c r="A64" s="205" t="s">
        <v>198</v>
      </c>
      <c r="B64" s="206">
        <v>20</v>
      </c>
      <c r="C64" s="202" t="str">
        <f>VLOOKUP(B64,'пр.взв.'!B6:H191,2,FALSE)</f>
        <v>БАЛЯБИН Максим Владимирович </v>
      </c>
      <c r="D64" s="204" t="str">
        <f>VLOOKUP(C64,'пр.взв.'!C6:I191,2,FALSE)</f>
        <v>12.08. 1993 кмс</v>
      </c>
      <c r="E64" s="199" t="str">
        <f>VLOOKUP(B64,'пр.взв.'!B6:H191,4,FALSE)</f>
        <v>СЗФО</v>
      </c>
      <c r="F64" s="207" t="str">
        <f>VLOOKUP(B64,'пр.взв.'!B6:H191,5,FALSE)</f>
        <v>Калининградской Калининград МО</v>
      </c>
      <c r="G64" s="201" t="e">
        <f>VLOOKUP(B64,'пр.взв.'!B64:H191,6,FALSE)</f>
        <v>#N/A</v>
      </c>
      <c r="H64" s="186" t="str">
        <f>VLOOKUP(B64,'пр.взв.'!B6:H191,7,FALSE)</f>
        <v>Мкртчян СР</v>
      </c>
    </row>
    <row r="65" spans="1:8" ht="12.75" customHeight="1">
      <c r="A65" s="205"/>
      <c r="B65" s="206"/>
      <c r="C65" s="203"/>
      <c r="D65" s="204"/>
      <c r="E65" s="200"/>
      <c r="F65" s="208"/>
      <c r="G65" s="201"/>
      <c r="H65" s="186"/>
    </row>
    <row r="66" spans="1:8" ht="11.25" customHeight="1">
      <c r="A66" s="205" t="s">
        <v>198</v>
      </c>
      <c r="B66" s="206">
        <v>28</v>
      </c>
      <c r="C66" s="202" t="str">
        <f>VLOOKUP(B66,'пр.взв.'!B6:H193,2,FALSE)</f>
        <v>КИСЕЛЕВ Максин Дмитриевич</v>
      </c>
      <c r="D66" s="204" t="str">
        <f>VLOOKUP(C66,'пр.взв.'!C6:I193,2,FALSE)</f>
        <v>24.01.1992 мс</v>
      </c>
      <c r="E66" s="199" t="str">
        <f>VLOOKUP(B66,'пр.взв.'!B6:H193,4,FALSE)</f>
        <v>ЦФО</v>
      </c>
      <c r="F66" s="207" t="str">
        <f>VLOOKUP(B66,'пр.взв.'!B6:H193,5,FALSE)</f>
        <v>Тюльской Тула Д</v>
      </c>
      <c r="G66" s="201" t="e">
        <f>VLOOKUP(B66,'пр.взв.'!B66:H193,6,FALSE)</f>
        <v>#N/A</v>
      </c>
      <c r="H66" s="186" t="str">
        <f>VLOOKUP(B66,'пр.взв.'!B6:H193,7,FALSE)</f>
        <v>Максимов АМ</v>
      </c>
    </row>
    <row r="67" spans="1:8" ht="11.25" customHeight="1">
      <c r="A67" s="205"/>
      <c r="B67" s="206"/>
      <c r="C67" s="203"/>
      <c r="D67" s="204"/>
      <c r="E67" s="200"/>
      <c r="F67" s="208"/>
      <c r="G67" s="201"/>
      <c r="H67" s="186"/>
    </row>
    <row r="68" spans="1:8" ht="11.25" customHeight="1">
      <c r="A68" s="205" t="s">
        <v>198</v>
      </c>
      <c r="B68" s="206">
        <v>16</v>
      </c>
      <c r="C68" s="202" t="str">
        <f>VLOOKUP(B68,'пр.взв.'!B6:H195,2,FALSE)</f>
        <v>ЯСТРЕБОВ Игорь Владимирович</v>
      </c>
      <c r="D68" s="204" t="str">
        <f>VLOOKUP(C68,'пр.взв.'!C6:I195,2,FALSE)</f>
        <v>03.07.1992 кмс</v>
      </c>
      <c r="E68" s="199" t="str">
        <f>VLOOKUP(B68,'пр.взв.'!B6:H195,4,FALSE)</f>
        <v>ЦФО</v>
      </c>
      <c r="F68" s="207" t="str">
        <f>VLOOKUP(B68,'пр.взв.'!B6:H195,5,FALSE)</f>
        <v>Ярославская Рыбинск ФСПО</v>
      </c>
      <c r="G68" s="201" t="e">
        <f>VLOOKUP(B68,'пр.взв.'!B68:H195,6,FALSE)</f>
        <v>#N/A</v>
      </c>
      <c r="H68" s="186" t="str">
        <f>VLOOKUP(B68,'пр.взв.'!B6:H195,7,FALSE)</f>
        <v>Костров АЛ</v>
      </c>
    </row>
    <row r="69" spans="1:8" ht="11.25" customHeight="1">
      <c r="A69" s="205"/>
      <c r="B69" s="206"/>
      <c r="C69" s="203"/>
      <c r="D69" s="204"/>
      <c r="E69" s="200"/>
      <c r="F69" s="208"/>
      <c r="G69" s="201"/>
      <c r="H69" s="186"/>
    </row>
    <row r="70" spans="1:8" ht="11.25" customHeight="1">
      <c r="A70" s="205" t="s">
        <v>33</v>
      </c>
      <c r="B70" s="206">
        <v>1</v>
      </c>
      <c r="C70" s="202" t="str">
        <f>VLOOKUP(B70,'пр.взв.'!B6:H197,2,FALSE)</f>
        <v>ЧИЧ Зауркан Ахмедович</v>
      </c>
      <c r="D70" s="204" t="str">
        <f>VLOOKUP(C70,'пр.взв.'!C6:I197,2,FALSE)</f>
        <v>28.03.1993 кмс</v>
      </c>
      <c r="E70" s="199" t="str">
        <f>VLOOKUP(B70,'пр.взв.'!B6:H197,4,FALSE)</f>
        <v>ЮФО</v>
      </c>
      <c r="F70" s="207" t="str">
        <f>VLOOKUP(B70,'пр.взв.'!B6:H197,5,FALSE)</f>
        <v>Р Адыгея Адыгея МО</v>
      </c>
      <c r="G70" s="201" t="e">
        <f>VLOOKUP(B70,'пр.взв.'!B70:H197,6,FALSE)</f>
        <v>#N/A</v>
      </c>
      <c r="H70" s="186" t="str">
        <f>VLOOKUP(B70,'пр.взв.'!B1:H197,7,FALSE)</f>
        <v>Хот Ю</v>
      </c>
    </row>
    <row r="71" spans="1:8" ht="11.25" customHeight="1" thickBot="1">
      <c r="A71" s="229"/>
      <c r="B71" s="230"/>
      <c r="C71" s="231"/>
      <c r="D71" s="228"/>
      <c r="E71" s="232"/>
      <c r="F71" s="233"/>
      <c r="G71" s="234"/>
      <c r="H71" s="187"/>
    </row>
    <row r="72" ht="10.5" customHeight="1"/>
    <row r="73" spans="1:10" ht="12.75">
      <c r="A73" s="153" t="str">
        <f>HYPERLINK('[1]реквизиты'!$A$6)</f>
        <v>Гл. судья, судья МК</v>
      </c>
      <c r="B73" s="92"/>
      <c r="C73" s="152"/>
      <c r="D73" s="154"/>
      <c r="E73" s="154"/>
      <c r="F73" s="155" t="str">
        <f>'[1]реквизиты'!$G$7</f>
        <v>А.Б. Рыбаков</v>
      </c>
      <c r="H73" s="179" t="str">
        <f>'[1]реквизиты'!$G$8</f>
        <v>/г.Чебоксары/</v>
      </c>
      <c r="I73" s="102"/>
      <c r="J73" s="92"/>
    </row>
    <row r="74" spans="1:10" ht="5.25" customHeight="1">
      <c r="A74" s="152"/>
      <c r="B74" s="92"/>
      <c r="C74" s="152"/>
      <c r="D74" s="154"/>
      <c r="E74" s="154"/>
      <c r="F74" s="154"/>
      <c r="H74" s="178"/>
      <c r="I74" s="96"/>
      <c r="J74" s="92"/>
    </row>
    <row r="75" spans="1:10" ht="6" customHeight="1">
      <c r="A75" s="152"/>
      <c r="B75" s="92"/>
      <c r="C75" s="152"/>
      <c r="D75" s="154"/>
      <c r="E75" s="154"/>
      <c r="F75" s="154"/>
      <c r="H75" s="111"/>
      <c r="I75" s="102"/>
      <c r="J75" s="92"/>
    </row>
    <row r="76" spans="1:10" ht="18.75" customHeight="1">
      <c r="A76" s="153" t="str">
        <f>HYPERLINK('[1]реквизиты'!$A$8)</f>
        <v>Гл. секретарь, судья МК</v>
      </c>
      <c r="B76" s="92"/>
      <c r="C76" s="152"/>
      <c r="D76" s="154"/>
      <c r="E76" s="154"/>
      <c r="F76" s="158" t="str">
        <f>'[1]реквизиты'!$G$9</f>
        <v>Н.Ю. Глушкова</v>
      </c>
      <c r="H76" s="179" t="str">
        <f>'[1]реквизиты'!$G$10</f>
        <v>/г. Рязань/</v>
      </c>
      <c r="I76" s="102"/>
      <c r="J76" s="92"/>
    </row>
    <row r="77" spans="1:10" ht="12.75">
      <c r="A77" s="102"/>
      <c r="B77" s="152"/>
      <c r="C77" s="152"/>
      <c r="D77" s="152"/>
      <c r="E77" s="154"/>
      <c r="F77" s="154"/>
      <c r="H77" s="152"/>
      <c r="I77" s="96"/>
      <c r="J77" s="92"/>
    </row>
    <row r="78" spans="1:10" ht="12.75">
      <c r="A78" s="96"/>
      <c r="B78" s="152"/>
      <c r="C78" s="152"/>
      <c r="D78" s="152"/>
      <c r="E78" s="154"/>
      <c r="F78" s="154"/>
      <c r="G78" s="154"/>
      <c r="H78" s="152"/>
      <c r="I78" s="96"/>
      <c r="J78" s="92"/>
    </row>
  </sheetData>
  <sheetProtection/>
  <mergeCells count="276">
    <mergeCell ref="D68:D69"/>
    <mergeCell ref="C66:C67"/>
    <mergeCell ref="D66:D67"/>
    <mergeCell ref="G70:G71"/>
    <mergeCell ref="C64:C65"/>
    <mergeCell ref="D64:D65"/>
    <mergeCell ref="A64:A65"/>
    <mergeCell ref="B64:B65"/>
    <mergeCell ref="A66:A67"/>
    <mergeCell ref="B66:B67"/>
    <mergeCell ref="A68:A69"/>
    <mergeCell ref="B68:B69"/>
    <mergeCell ref="C68:C69"/>
    <mergeCell ref="F66:F67"/>
    <mergeCell ref="G66:G67"/>
    <mergeCell ref="F68:F69"/>
    <mergeCell ref="G68:G69"/>
    <mergeCell ref="E48:E49"/>
    <mergeCell ref="E50:E51"/>
    <mergeCell ref="F48:F49"/>
    <mergeCell ref="G48:G49"/>
    <mergeCell ref="F50:F51"/>
    <mergeCell ref="G50:G51"/>
    <mergeCell ref="E44:E45"/>
    <mergeCell ref="E46:E47"/>
    <mergeCell ref="E70:E71"/>
    <mergeCell ref="E58:E59"/>
    <mergeCell ref="E60:E61"/>
    <mergeCell ref="E66:E67"/>
    <mergeCell ref="E62:E63"/>
    <mergeCell ref="E68:E69"/>
    <mergeCell ref="E52:E53"/>
    <mergeCell ref="E64:E65"/>
    <mergeCell ref="A70:A71"/>
    <mergeCell ref="B70:B71"/>
    <mergeCell ref="C70:C71"/>
    <mergeCell ref="A62:A63"/>
    <mergeCell ref="B62:B63"/>
    <mergeCell ref="C62:C63"/>
    <mergeCell ref="A60:A61"/>
    <mergeCell ref="B60:B61"/>
    <mergeCell ref="C60:C61"/>
    <mergeCell ref="D60:D61"/>
    <mergeCell ref="G58:G59"/>
    <mergeCell ref="D62:D63"/>
    <mergeCell ref="D70:D71"/>
    <mergeCell ref="F60:F61"/>
    <mergeCell ref="G60:G61"/>
    <mergeCell ref="F62:F63"/>
    <mergeCell ref="G62:G63"/>
    <mergeCell ref="F64:F65"/>
    <mergeCell ref="F70:F71"/>
    <mergeCell ref="G64:G65"/>
    <mergeCell ref="G54:G55"/>
    <mergeCell ref="E56:E57"/>
    <mergeCell ref="F56:F57"/>
    <mergeCell ref="G56:G57"/>
    <mergeCell ref="E54:E55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D34:D35"/>
    <mergeCell ref="E34:E35"/>
    <mergeCell ref="E36:E37"/>
    <mergeCell ref="C34:C35"/>
    <mergeCell ref="A36:A37"/>
    <mergeCell ref="B36:B37"/>
    <mergeCell ref="C36:C37"/>
    <mergeCell ref="D36:D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0:F41"/>
    <mergeCell ref="G40:G41"/>
    <mergeCell ref="F42:F43"/>
    <mergeCell ref="G42:G43"/>
    <mergeCell ref="F44:F45"/>
    <mergeCell ref="G44:G45"/>
    <mergeCell ref="F46:F47"/>
    <mergeCell ref="G46:G47"/>
    <mergeCell ref="F32:F33"/>
    <mergeCell ref="G32:G33"/>
    <mergeCell ref="F34:F35"/>
    <mergeCell ref="G34:G35"/>
    <mergeCell ref="F36:F37"/>
    <mergeCell ref="G36:G37"/>
    <mergeCell ref="F38:F39"/>
    <mergeCell ref="G38:G39"/>
    <mergeCell ref="G30:G31"/>
    <mergeCell ref="F8:F9"/>
    <mergeCell ref="F10:F11"/>
    <mergeCell ref="F16:F17"/>
    <mergeCell ref="F18:F19"/>
    <mergeCell ref="F20:F21"/>
    <mergeCell ref="F22:F23"/>
    <mergeCell ref="D6:D7"/>
    <mergeCell ref="F24:F25"/>
    <mergeCell ref="F26:F27"/>
    <mergeCell ref="F28:F29"/>
    <mergeCell ref="A6:A7"/>
    <mergeCell ref="B6:B7"/>
    <mergeCell ref="A4:A5"/>
    <mergeCell ref="B4:B5"/>
    <mergeCell ref="C10:C11"/>
    <mergeCell ref="D10:D11"/>
    <mergeCell ref="G4:G5"/>
    <mergeCell ref="E6:E7"/>
    <mergeCell ref="G6:G7"/>
    <mergeCell ref="F6:F7"/>
    <mergeCell ref="E4:F5"/>
    <mergeCell ref="C4:C5"/>
    <mergeCell ref="D4:D5"/>
    <mergeCell ref="C6:C7"/>
    <mergeCell ref="A8:A9"/>
    <mergeCell ref="B8:B9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24:E25"/>
    <mergeCell ref="G24:G25"/>
    <mergeCell ref="A18:A19"/>
    <mergeCell ref="B18:B19"/>
    <mergeCell ref="C18:C19"/>
    <mergeCell ref="D18:D19"/>
    <mergeCell ref="E22:E23"/>
    <mergeCell ref="G22:G23"/>
    <mergeCell ref="A20:A21"/>
    <mergeCell ref="B20:B21"/>
    <mergeCell ref="E18:E19"/>
    <mergeCell ref="G18:G19"/>
    <mergeCell ref="E20:E21"/>
    <mergeCell ref="G20:G21"/>
    <mergeCell ref="C24:C25"/>
    <mergeCell ref="D24:D25"/>
    <mergeCell ref="C22:C23"/>
    <mergeCell ref="D22:D23"/>
    <mergeCell ref="A22:A23"/>
    <mergeCell ref="B22:B23"/>
    <mergeCell ref="A24:A25"/>
    <mergeCell ref="B24:B25"/>
    <mergeCell ref="E30:E31"/>
    <mergeCell ref="F30:F31"/>
    <mergeCell ref="A28:A29"/>
    <mergeCell ref="B28:B29"/>
    <mergeCell ref="C28:C29"/>
    <mergeCell ref="D28:D29"/>
    <mergeCell ref="A26:A27"/>
    <mergeCell ref="B26:B27"/>
    <mergeCell ref="C26:C27"/>
    <mergeCell ref="D26:D27"/>
    <mergeCell ref="E26:E27"/>
    <mergeCell ref="G26:G27"/>
    <mergeCell ref="E28:E29"/>
    <mergeCell ref="G28:G29"/>
    <mergeCell ref="A30:A31"/>
    <mergeCell ref="B30:B31"/>
    <mergeCell ref="C30:C31"/>
    <mergeCell ref="D30:D31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32:H33"/>
    <mergeCell ref="H34:H35"/>
    <mergeCell ref="H36:H37"/>
    <mergeCell ref="H38:H39"/>
    <mergeCell ref="B3:D3"/>
    <mergeCell ref="H64:H65"/>
    <mergeCell ref="H66:H67"/>
    <mergeCell ref="H68:H69"/>
    <mergeCell ref="H48:H49"/>
    <mergeCell ref="H24:H25"/>
    <mergeCell ref="H26:H27"/>
    <mergeCell ref="H28:H29"/>
    <mergeCell ref="H30:H31"/>
    <mergeCell ref="H44:H45"/>
    <mergeCell ref="H70:H71"/>
    <mergeCell ref="H56:H57"/>
    <mergeCell ref="H58:H59"/>
    <mergeCell ref="H60:H61"/>
    <mergeCell ref="H62:H63"/>
    <mergeCell ref="H50:H51"/>
    <mergeCell ref="H52:H53"/>
    <mergeCell ref="H54:H55"/>
    <mergeCell ref="H40:H41"/>
    <mergeCell ref="H42:H43"/>
    <mergeCell ref="H46:H47"/>
  </mergeCells>
  <printOptions horizontalCentered="1"/>
  <pageMargins left="0" right="0" top="0" bottom="0" header="0" footer="0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00390625" style="0" customWidth="1"/>
    <col min="4" max="4" width="14.00390625" style="0" customWidth="1"/>
    <col min="5" max="5" width="5.57421875" style="0" customWidth="1"/>
    <col min="6" max="6" width="13.57421875" style="0" customWidth="1"/>
    <col min="7" max="7" width="7.57421875" style="0" customWidth="1"/>
    <col min="8" max="8" width="23.57421875" style="0" customWidth="1"/>
  </cols>
  <sheetData>
    <row r="1" spans="1:8" ht="21.75" customHeight="1" thickBot="1">
      <c r="A1" s="192" t="s">
        <v>29</v>
      </c>
      <c r="B1" s="192"/>
      <c r="C1" s="192"/>
      <c r="D1" s="192"/>
      <c r="E1" s="192"/>
      <c r="F1" s="192"/>
      <c r="G1" s="192"/>
      <c r="H1" s="192"/>
    </row>
    <row r="2" spans="2:8" ht="19.5" customHeight="1" thickBot="1">
      <c r="B2" s="196" t="s">
        <v>32</v>
      </c>
      <c r="C2" s="196"/>
      <c r="D2" s="260" t="str">
        <f>HYPERLINK('[1]реквизиты'!$A$2)</f>
        <v>Первенство России среди юниоров 1992 - 93 гг.р.</v>
      </c>
      <c r="E2" s="261"/>
      <c r="F2" s="261"/>
      <c r="G2" s="261"/>
      <c r="H2" s="262"/>
    </row>
    <row r="3" spans="2:8" ht="12.75" customHeight="1">
      <c r="B3" s="68"/>
      <c r="C3" s="263" t="str">
        <f>HYPERLINK('[1]реквизиты'!$A$3)</f>
        <v>13 - 17 февраля 2012 г.               г. Кстово</v>
      </c>
      <c r="D3" s="263"/>
      <c r="E3" s="175"/>
      <c r="G3" s="264" t="s">
        <v>190</v>
      </c>
      <c r="H3" s="264"/>
    </row>
    <row r="4" spans="1:8" ht="12.75" customHeight="1">
      <c r="A4" s="244" t="s">
        <v>2</v>
      </c>
      <c r="B4" s="246" t="s">
        <v>3</v>
      </c>
      <c r="C4" s="244" t="s">
        <v>4</v>
      </c>
      <c r="D4" s="244" t="s">
        <v>5</v>
      </c>
      <c r="E4" s="235" t="s">
        <v>6</v>
      </c>
      <c r="F4" s="207"/>
      <c r="G4" s="244" t="s">
        <v>8</v>
      </c>
      <c r="H4" s="244" t="s">
        <v>7</v>
      </c>
    </row>
    <row r="5" spans="1:8" ht="12.75" customHeight="1">
      <c r="A5" s="245"/>
      <c r="B5" s="247"/>
      <c r="C5" s="245"/>
      <c r="D5" s="245"/>
      <c r="E5" s="236"/>
      <c r="F5" s="208"/>
      <c r="G5" s="245"/>
      <c r="H5" s="245"/>
    </row>
    <row r="6" spans="1:8" ht="12.75" customHeight="1">
      <c r="A6" s="239">
        <v>1</v>
      </c>
      <c r="B6" s="240">
        <v>1</v>
      </c>
      <c r="C6" s="242" t="s">
        <v>163</v>
      </c>
      <c r="D6" s="237" t="s">
        <v>164</v>
      </c>
      <c r="E6" s="237" t="s">
        <v>84</v>
      </c>
      <c r="F6" s="237" t="s">
        <v>158</v>
      </c>
      <c r="G6" s="237"/>
      <c r="H6" s="237" t="s">
        <v>162</v>
      </c>
    </row>
    <row r="7" spans="1:8" ht="15" customHeight="1">
      <c r="A7" s="239"/>
      <c r="B7" s="241"/>
      <c r="C7" s="243"/>
      <c r="D7" s="238"/>
      <c r="E7" s="238"/>
      <c r="F7" s="238"/>
      <c r="G7" s="238"/>
      <c r="H7" s="238"/>
    </row>
    <row r="8" spans="1:8" ht="12.75" customHeight="1">
      <c r="A8" s="239">
        <v>2</v>
      </c>
      <c r="B8" s="240">
        <v>2</v>
      </c>
      <c r="C8" s="242" t="s">
        <v>68</v>
      </c>
      <c r="D8" s="237" t="s">
        <v>69</v>
      </c>
      <c r="E8" s="237" t="s">
        <v>60</v>
      </c>
      <c r="F8" s="237" t="s">
        <v>70</v>
      </c>
      <c r="G8" s="237"/>
      <c r="H8" s="237" t="s">
        <v>61</v>
      </c>
    </row>
    <row r="9" spans="1:8" ht="15" customHeight="1">
      <c r="A9" s="239"/>
      <c r="B9" s="241"/>
      <c r="C9" s="243"/>
      <c r="D9" s="238"/>
      <c r="E9" s="238"/>
      <c r="F9" s="238"/>
      <c r="G9" s="238"/>
      <c r="H9" s="238"/>
    </row>
    <row r="10" spans="1:8" ht="15" customHeight="1">
      <c r="A10" s="239">
        <v>3</v>
      </c>
      <c r="B10" s="240">
        <v>3</v>
      </c>
      <c r="C10" s="242" t="s">
        <v>161</v>
      </c>
      <c r="D10" s="237" t="s">
        <v>119</v>
      </c>
      <c r="E10" s="237" t="s">
        <v>84</v>
      </c>
      <c r="F10" s="237" t="s">
        <v>158</v>
      </c>
      <c r="G10" s="237"/>
      <c r="H10" s="237" t="s">
        <v>162</v>
      </c>
    </row>
    <row r="11" spans="1:8" ht="15.75" customHeight="1">
      <c r="A11" s="239"/>
      <c r="B11" s="241"/>
      <c r="C11" s="243"/>
      <c r="D11" s="238"/>
      <c r="E11" s="238"/>
      <c r="F11" s="238"/>
      <c r="G11" s="238"/>
      <c r="H11" s="238"/>
    </row>
    <row r="12" spans="1:8" ht="12.75" customHeight="1">
      <c r="A12" s="239">
        <v>4</v>
      </c>
      <c r="B12" s="240">
        <v>4</v>
      </c>
      <c r="C12" s="242" t="s">
        <v>80</v>
      </c>
      <c r="D12" s="237" t="s">
        <v>81</v>
      </c>
      <c r="E12" s="237" t="s">
        <v>60</v>
      </c>
      <c r="F12" s="237" t="s">
        <v>82</v>
      </c>
      <c r="G12" s="237"/>
      <c r="H12" s="237" t="s">
        <v>67</v>
      </c>
    </row>
    <row r="13" spans="1:8" ht="15" customHeight="1">
      <c r="A13" s="239"/>
      <c r="B13" s="241"/>
      <c r="C13" s="243"/>
      <c r="D13" s="238"/>
      <c r="E13" s="238"/>
      <c r="F13" s="238"/>
      <c r="G13" s="238"/>
      <c r="H13" s="238"/>
    </row>
    <row r="14" spans="1:8" ht="12.75" customHeight="1">
      <c r="A14" s="239">
        <v>5</v>
      </c>
      <c r="B14" s="240">
        <v>5</v>
      </c>
      <c r="C14" s="242" t="s">
        <v>179</v>
      </c>
      <c r="D14" s="237" t="s">
        <v>180</v>
      </c>
      <c r="E14" s="237" t="s">
        <v>75</v>
      </c>
      <c r="F14" s="237" t="s">
        <v>181</v>
      </c>
      <c r="G14" s="237"/>
      <c r="H14" s="237" t="s">
        <v>182</v>
      </c>
    </row>
    <row r="15" spans="1:8" ht="15" customHeight="1">
      <c r="A15" s="239"/>
      <c r="B15" s="241"/>
      <c r="C15" s="243"/>
      <c r="D15" s="238"/>
      <c r="E15" s="238"/>
      <c r="F15" s="238"/>
      <c r="G15" s="238"/>
      <c r="H15" s="238"/>
    </row>
    <row r="16" spans="1:8" ht="12.75" customHeight="1">
      <c r="A16" s="239">
        <v>6</v>
      </c>
      <c r="B16" s="240">
        <v>6</v>
      </c>
      <c r="C16" s="242" t="s">
        <v>175</v>
      </c>
      <c r="D16" s="237" t="s">
        <v>176</v>
      </c>
      <c r="E16" s="237" t="s">
        <v>75</v>
      </c>
      <c r="F16" s="237" t="s">
        <v>177</v>
      </c>
      <c r="G16" s="237"/>
      <c r="H16" s="237" t="s">
        <v>178</v>
      </c>
    </row>
    <row r="17" spans="1:8" ht="15" customHeight="1">
      <c r="A17" s="239"/>
      <c r="B17" s="241"/>
      <c r="C17" s="243"/>
      <c r="D17" s="238"/>
      <c r="E17" s="238"/>
      <c r="F17" s="238"/>
      <c r="G17" s="238"/>
      <c r="H17" s="238"/>
    </row>
    <row r="18" spans="1:8" ht="12.75" customHeight="1">
      <c r="A18" s="239">
        <v>7</v>
      </c>
      <c r="B18" s="240">
        <v>7</v>
      </c>
      <c r="C18" s="242" t="s">
        <v>110</v>
      </c>
      <c r="D18" s="237" t="s">
        <v>111</v>
      </c>
      <c r="E18" s="237" t="s">
        <v>84</v>
      </c>
      <c r="F18" s="237" t="s">
        <v>108</v>
      </c>
      <c r="G18" s="237"/>
      <c r="H18" s="237" t="s">
        <v>109</v>
      </c>
    </row>
    <row r="19" spans="1:8" ht="15" customHeight="1">
      <c r="A19" s="239"/>
      <c r="B19" s="241"/>
      <c r="C19" s="243"/>
      <c r="D19" s="238"/>
      <c r="E19" s="238"/>
      <c r="F19" s="238"/>
      <c r="G19" s="238"/>
      <c r="H19" s="238"/>
    </row>
    <row r="20" spans="1:8" ht="12.75" customHeight="1">
      <c r="A20" s="239">
        <v>8</v>
      </c>
      <c r="B20" s="240">
        <v>8</v>
      </c>
      <c r="C20" s="242" t="s">
        <v>159</v>
      </c>
      <c r="D20" s="237" t="s">
        <v>117</v>
      </c>
      <c r="E20" s="237" t="s">
        <v>84</v>
      </c>
      <c r="F20" s="237" t="s">
        <v>158</v>
      </c>
      <c r="G20" s="237"/>
      <c r="H20" s="237" t="s">
        <v>160</v>
      </c>
    </row>
    <row r="21" spans="1:8" ht="15" customHeight="1">
      <c r="A21" s="239"/>
      <c r="B21" s="241"/>
      <c r="C21" s="243"/>
      <c r="D21" s="238"/>
      <c r="E21" s="238"/>
      <c r="F21" s="238"/>
      <c r="G21" s="238"/>
      <c r="H21" s="238"/>
    </row>
    <row r="22" spans="1:8" ht="12.75" customHeight="1">
      <c r="A22" s="239">
        <v>9</v>
      </c>
      <c r="B22" s="240">
        <v>9</v>
      </c>
      <c r="C22" s="242" t="s">
        <v>71</v>
      </c>
      <c r="D22" s="237" t="s">
        <v>72</v>
      </c>
      <c r="E22" s="237" t="s">
        <v>60</v>
      </c>
      <c r="F22" s="237" t="s">
        <v>63</v>
      </c>
      <c r="G22" s="237"/>
      <c r="H22" s="237" t="s">
        <v>62</v>
      </c>
    </row>
    <row r="23" spans="1:8" ht="15" customHeight="1">
      <c r="A23" s="239"/>
      <c r="B23" s="241"/>
      <c r="C23" s="243"/>
      <c r="D23" s="238"/>
      <c r="E23" s="238"/>
      <c r="F23" s="238"/>
      <c r="G23" s="238"/>
      <c r="H23" s="238"/>
    </row>
    <row r="24" spans="1:8" ht="12.75" customHeight="1">
      <c r="A24" s="239">
        <v>10</v>
      </c>
      <c r="B24" s="240">
        <v>10</v>
      </c>
      <c r="C24" s="242" t="s">
        <v>101</v>
      </c>
      <c r="D24" s="237" t="s">
        <v>102</v>
      </c>
      <c r="E24" s="237" t="s">
        <v>98</v>
      </c>
      <c r="F24" s="237" t="s">
        <v>193</v>
      </c>
      <c r="G24" s="237"/>
      <c r="H24" s="237" t="s">
        <v>103</v>
      </c>
    </row>
    <row r="25" spans="1:8" ht="15" customHeight="1">
      <c r="A25" s="239"/>
      <c r="B25" s="241"/>
      <c r="C25" s="243"/>
      <c r="D25" s="238"/>
      <c r="E25" s="238"/>
      <c r="F25" s="238"/>
      <c r="G25" s="238"/>
      <c r="H25" s="238"/>
    </row>
    <row r="26" spans="1:8" ht="12.75" customHeight="1">
      <c r="A26" s="239">
        <v>11</v>
      </c>
      <c r="B26" s="240">
        <v>11</v>
      </c>
      <c r="C26" s="242" t="s">
        <v>149</v>
      </c>
      <c r="D26" s="237" t="s">
        <v>91</v>
      </c>
      <c r="E26" s="237" t="s">
        <v>75</v>
      </c>
      <c r="F26" s="237" t="s">
        <v>147</v>
      </c>
      <c r="G26" s="237"/>
      <c r="H26" s="237" t="s">
        <v>148</v>
      </c>
    </row>
    <row r="27" spans="1:8" ht="15" customHeight="1">
      <c r="A27" s="239"/>
      <c r="B27" s="241"/>
      <c r="C27" s="243"/>
      <c r="D27" s="238"/>
      <c r="E27" s="238"/>
      <c r="F27" s="238"/>
      <c r="G27" s="238"/>
      <c r="H27" s="238"/>
    </row>
    <row r="28" spans="1:8" ht="15.75" customHeight="1">
      <c r="A28" s="239">
        <v>12</v>
      </c>
      <c r="B28" s="240">
        <v>12</v>
      </c>
      <c r="C28" s="242" t="s">
        <v>120</v>
      </c>
      <c r="D28" s="237" t="s">
        <v>121</v>
      </c>
      <c r="E28" s="237" t="s">
        <v>73</v>
      </c>
      <c r="F28" s="237" t="s">
        <v>122</v>
      </c>
      <c r="G28" s="237"/>
      <c r="H28" s="237" t="s">
        <v>123</v>
      </c>
    </row>
    <row r="29" spans="1:8" ht="15" customHeight="1">
      <c r="A29" s="239"/>
      <c r="B29" s="241"/>
      <c r="C29" s="243"/>
      <c r="D29" s="238"/>
      <c r="E29" s="238"/>
      <c r="F29" s="238"/>
      <c r="G29" s="238"/>
      <c r="H29" s="238"/>
    </row>
    <row r="30" spans="1:8" ht="12.75" customHeight="1">
      <c r="A30" s="239">
        <v>13</v>
      </c>
      <c r="B30" s="240">
        <v>13</v>
      </c>
      <c r="C30" s="242" t="s">
        <v>104</v>
      </c>
      <c r="D30" s="237" t="s">
        <v>105</v>
      </c>
      <c r="E30" s="237" t="s">
        <v>98</v>
      </c>
      <c r="F30" s="237" t="s">
        <v>193</v>
      </c>
      <c r="G30" s="237"/>
      <c r="H30" s="237" t="s">
        <v>99</v>
      </c>
    </row>
    <row r="31" spans="1:8" ht="15" customHeight="1">
      <c r="A31" s="239"/>
      <c r="B31" s="241"/>
      <c r="C31" s="243"/>
      <c r="D31" s="238"/>
      <c r="E31" s="238"/>
      <c r="F31" s="238"/>
      <c r="G31" s="238"/>
      <c r="H31" s="238"/>
    </row>
    <row r="32" spans="1:8" ht="12.75" customHeight="1">
      <c r="A32" s="239">
        <v>14</v>
      </c>
      <c r="B32" s="240">
        <v>14</v>
      </c>
      <c r="C32" s="242" t="s">
        <v>138</v>
      </c>
      <c r="D32" s="237" t="s">
        <v>139</v>
      </c>
      <c r="E32" s="237" t="s">
        <v>83</v>
      </c>
      <c r="F32" s="237" t="s">
        <v>136</v>
      </c>
      <c r="G32" s="237"/>
      <c r="H32" s="237" t="s">
        <v>137</v>
      </c>
    </row>
    <row r="33" spans="1:8" ht="15" customHeight="1">
      <c r="A33" s="239"/>
      <c r="B33" s="241"/>
      <c r="C33" s="243"/>
      <c r="D33" s="238"/>
      <c r="E33" s="238"/>
      <c r="F33" s="238"/>
      <c r="G33" s="238"/>
      <c r="H33" s="238"/>
    </row>
    <row r="34" spans="1:8" ht="12.75" customHeight="1">
      <c r="A34" s="239">
        <v>15</v>
      </c>
      <c r="B34" s="240">
        <v>15</v>
      </c>
      <c r="C34" s="242" t="s">
        <v>65</v>
      </c>
      <c r="D34" s="237" t="s">
        <v>66</v>
      </c>
      <c r="E34" s="237" t="s">
        <v>60</v>
      </c>
      <c r="F34" s="237" t="s">
        <v>64</v>
      </c>
      <c r="G34" s="237"/>
      <c r="H34" s="237" t="s">
        <v>67</v>
      </c>
    </row>
    <row r="35" spans="1:8" ht="15" customHeight="1">
      <c r="A35" s="239"/>
      <c r="B35" s="241"/>
      <c r="C35" s="243"/>
      <c r="D35" s="238"/>
      <c r="E35" s="238"/>
      <c r="F35" s="238"/>
      <c r="G35" s="238"/>
      <c r="H35" s="238"/>
    </row>
    <row r="36" spans="1:8" ht="15.75" customHeight="1">
      <c r="A36" s="239">
        <v>16</v>
      </c>
      <c r="B36" s="240">
        <v>16</v>
      </c>
      <c r="C36" s="242" t="s">
        <v>144</v>
      </c>
      <c r="D36" s="237" t="s">
        <v>145</v>
      </c>
      <c r="E36" s="237" t="s">
        <v>75</v>
      </c>
      <c r="F36" s="237" t="s">
        <v>142</v>
      </c>
      <c r="G36" s="237"/>
      <c r="H36" s="237" t="s">
        <v>146</v>
      </c>
    </row>
    <row r="37" spans="1:8" ht="12.75" customHeight="1">
      <c r="A37" s="239"/>
      <c r="B37" s="241"/>
      <c r="C37" s="243"/>
      <c r="D37" s="238"/>
      <c r="E37" s="238"/>
      <c r="F37" s="238"/>
      <c r="G37" s="238"/>
      <c r="H37" s="238"/>
    </row>
    <row r="38" spans="1:8" ht="12.75" customHeight="1">
      <c r="A38" s="239">
        <v>17</v>
      </c>
      <c r="B38" s="240">
        <v>17</v>
      </c>
      <c r="C38" s="242" t="s">
        <v>188</v>
      </c>
      <c r="D38" s="237" t="s">
        <v>189</v>
      </c>
      <c r="E38" s="237" t="s">
        <v>73</v>
      </c>
      <c r="F38" s="237" t="s">
        <v>169</v>
      </c>
      <c r="G38" s="237"/>
      <c r="H38" s="237" t="s">
        <v>170</v>
      </c>
    </row>
    <row r="39" spans="1:8" ht="12.75" customHeight="1">
      <c r="A39" s="239"/>
      <c r="B39" s="241"/>
      <c r="C39" s="243"/>
      <c r="D39" s="238"/>
      <c r="E39" s="238"/>
      <c r="F39" s="238"/>
      <c r="G39" s="238"/>
      <c r="H39" s="238"/>
    </row>
    <row r="40" spans="1:8" ht="12.75" customHeight="1">
      <c r="A40" s="239">
        <v>18</v>
      </c>
      <c r="B40" s="240">
        <v>18</v>
      </c>
      <c r="C40" s="242" t="s">
        <v>186</v>
      </c>
      <c r="D40" s="237" t="s">
        <v>187</v>
      </c>
      <c r="E40" s="237" t="s">
        <v>84</v>
      </c>
      <c r="F40" s="237" t="s">
        <v>108</v>
      </c>
      <c r="G40" s="237"/>
      <c r="H40" s="237" t="s">
        <v>109</v>
      </c>
    </row>
    <row r="41" spans="1:8" ht="12.75" customHeight="1">
      <c r="A41" s="239"/>
      <c r="B41" s="241"/>
      <c r="C41" s="243"/>
      <c r="D41" s="238"/>
      <c r="E41" s="238"/>
      <c r="F41" s="238"/>
      <c r="G41" s="238"/>
      <c r="H41" s="238"/>
    </row>
    <row r="42" spans="1:8" ht="12.75" customHeight="1">
      <c r="A42" s="239">
        <v>19</v>
      </c>
      <c r="B42" s="240">
        <v>19</v>
      </c>
      <c r="C42" s="242" t="s">
        <v>129</v>
      </c>
      <c r="D42" s="237" t="s">
        <v>130</v>
      </c>
      <c r="E42" s="237" t="s">
        <v>118</v>
      </c>
      <c r="F42" s="237" t="s">
        <v>128</v>
      </c>
      <c r="G42" s="237"/>
      <c r="H42" s="237" t="s">
        <v>131</v>
      </c>
    </row>
    <row r="43" spans="1:8" ht="12.75" customHeight="1">
      <c r="A43" s="239"/>
      <c r="B43" s="241"/>
      <c r="C43" s="243"/>
      <c r="D43" s="238"/>
      <c r="E43" s="238"/>
      <c r="F43" s="238"/>
      <c r="G43" s="238"/>
      <c r="H43" s="238"/>
    </row>
    <row r="44" spans="1:8" ht="12.75" customHeight="1">
      <c r="A44" s="239">
        <v>20</v>
      </c>
      <c r="B44" s="240">
        <v>20</v>
      </c>
      <c r="C44" s="242" t="s">
        <v>132</v>
      </c>
      <c r="D44" s="237" t="s">
        <v>133</v>
      </c>
      <c r="E44" s="237" t="s">
        <v>97</v>
      </c>
      <c r="F44" s="237" t="s">
        <v>134</v>
      </c>
      <c r="G44" s="237"/>
      <c r="H44" s="237" t="s">
        <v>135</v>
      </c>
    </row>
    <row r="45" spans="1:8" ht="12.75" customHeight="1">
      <c r="A45" s="239"/>
      <c r="B45" s="241"/>
      <c r="C45" s="243"/>
      <c r="D45" s="238"/>
      <c r="E45" s="238"/>
      <c r="F45" s="238"/>
      <c r="G45" s="238"/>
      <c r="H45" s="238"/>
    </row>
    <row r="46" spans="1:8" ht="12.75" customHeight="1">
      <c r="A46" s="239">
        <v>21</v>
      </c>
      <c r="B46" s="240">
        <v>21</v>
      </c>
      <c r="C46" s="242" t="s">
        <v>112</v>
      </c>
      <c r="D46" s="237" t="s">
        <v>113</v>
      </c>
      <c r="E46" s="237" t="s">
        <v>84</v>
      </c>
      <c r="F46" s="237" t="s">
        <v>108</v>
      </c>
      <c r="G46" s="237"/>
      <c r="H46" s="237" t="s">
        <v>109</v>
      </c>
    </row>
    <row r="47" spans="1:8" ht="12.75" customHeight="1">
      <c r="A47" s="239"/>
      <c r="B47" s="241"/>
      <c r="C47" s="243"/>
      <c r="D47" s="238"/>
      <c r="E47" s="238"/>
      <c r="F47" s="238"/>
      <c r="G47" s="238"/>
      <c r="H47" s="238"/>
    </row>
    <row r="48" spans="1:8" ht="12.75" customHeight="1">
      <c r="A48" s="239">
        <v>22</v>
      </c>
      <c r="B48" s="240">
        <v>22</v>
      </c>
      <c r="C48" s="242" t="s">
        <v>125</v>
      </c>
      <c r="D48" s="237" t="s">
        <v>126</v>
      </c>
      <c r="E48" s="237" t="s">
        <v>60</v>
      </c>
      <c r="F48" s="237" t="s">
        <v>124</v>
      </c>
      <c r="G48" s="237"/>
      <c r="H48" s="237" t="s">
        <v>127</v>
      </c>
    </row>
    <row r="49" spans="1:8" ht="12.75" customHeight="1">
      <c r="A49" s="239"/>
      <c r="B49" s="241"/>
      <c r="C49" s="243"/>
      <c r="D49" s="238"/>
      <c r="E49" s="238"/>
      <c r="F49" s="238"/>
      <c r="G49" s="238"/>
      <c r="H49" s="238"/>
    </row>
    <row r="50" spans="1:8" ht="12.75" customHeight="1">
      <c r="A50" s="239">
        <v>23</v>
      </c>
      <c r="B50" s="240">
        <v>23</v>
      </c>
      <c r="C50" s="242" t="s">
        <v>171</v>
      </c>
      <c r="D50" s="237" t="s">
        <v>172</v>
      </c>
      <c r="E50" s="237" t="s">
        <v>83</v>
      </c>
      <c r="F50" s="237" t="s">
        <v>173</v>
      </c>
      <c r="G50" s="237"/>
      <c r="H50" s="237" t="s">
        <v>174</v>
      </c>
    </row>
    <row r="51" spans="1:8" ht="12.75" customHeight="1">
      <c r="A51" s="239"/>
      <c r="B51" s="241"/>
      <c r="C51" s="243"/>
      <c r="D51" s="238"/>
      <c r="E51" s="238"/>
      <c r="F51" s="238"/>
      <c r="G51" s="238"/>
      <c r="H51" s="238"/>
    </row>
    <row r="52" spans="1:8" ht="12.75" customHeight="1">
      <c r="A52" s="239">
        <v>24</v>
      </c>
      <c r="B52" s="240">
        <v>24</v>
      </c>
      <c r="C52" s="242" t="s">
        <v>106</v>
      </c>
      <c r="D52" s="237" t="s">
        <v>107</v>
      </c>
      <c r="E52" s="237" t="s">
        <v>98</v>
      </c>
      <c r="F52" s="237" t="s">
        <v>193</v>
      </c>
      <c r="G52" s="237"/>
      <c r="H52" s="237" t="s">
        <v>194</v>
      </c>
    </row>
    <row r="53" spans="1:8" ht="12.75" customHeight="1">
      <c r="A53" s="239"/>
      <c r="B53" s="241"/>
      <c r="C53" s="243"/>
      <c r="D53" s="238"/>
      <c r="E53" s="238"/>
      <c r="F53" s="238"/>
      <c r="G53" s="238"/>
      <c r="H53" s="238"/>
    </row>
    <row r="54" spans="1:8" ht="12.75" customHeight="1">
      <c r="A54" s="239">
        <v>25</v>
      </c>
      <c r="B54" s="240">
        <v>25</v>
      </c>
      <c r="C54" s="242" t="s">
        <v>151</v>
      </c>
      <c r="D54" s="237" t="s">
        <v>152</v>
      </c>
      <c r="E54" s="237" t="s">
        <v>97</v>
      </c>
      <c r="F54" s="237" t="s">
        <v>150</v>
      </c>
      <c r="G54" s="237"/>
      <c r="H54" s="237" t="s">
        <v>153</v>
      </c>
    </row>
    <row r="55" spans="1:8" ht="12.75" customHeight="1">
      <c r="A55" s="239"/>
      <c r="B55" s="241"/>
      <c r="C55" s="243"/>
      <c r="D55" s="238"/>
      <c r="E55" s="238"/>
      <c r="F55" s="238"/>
      <c r="G55" s="238"/>
      <c r="H55" s="238"/>
    </row>
    <row r="56" spans="1:8" ht="12.75" customHeight="1">
      <c r="A56" s="239">
        <v>26</v>
      </c>
      <c r="B56" s="240">
        <v>26</v>
      </c>
      <c r="C56" s="242" t="s">
        <v>140</v>
      </c>
      <c r="D56" s="237" t="s">
        <v>141</v>
      </c>
      <c r="E56" s="237" t="s">
        <v>75</v>
      </c>
      <c r="F56" s="237" t="s">
        <v>142</v>
      </c>
      <c r="G56" s="237"/>
      <c r="H56" s="237" t="s">
        <v>143</v>
      </c>
    </row>
    <row r="57" spans="1:8" ht="12.75" customHeight="1">
      <c r="A57" s="239"/>
      <c r="B57" s="241"/>
      <c r="C57" s="243"/>
      <c r="D57" s="238"/>
      <c r="E57" s="238"/>
      <c r="F57" s="238"/>
      <c r="G57" s="238"/>
      <c r="H57" s="238"/>
    </row>
    <row r="58" spans="1:8" ht="12.75" customHeight="1">
      <c r="A58" s="239">
        <v>27</v>
      </c>
      <c r="B58" s="240">
        <v>27</v>
      </c>
      <c r="C58" s="242" t="s">
        <v>156</v>
      </c>
      <c r="D58" s="237" t="s">
        <v>157</v>
      </c>
      <c r="E58" s="237" t="s">
        <v>73</v>
      </c>
      <c r="F58" s="237" t="s">
        <v>155</v>
      </c>
      <c r="G58" s="237"/>
      <c r="H58" s="237" t="s">
        <v>154</v>
      </c>
    </row>
    <row r="59" spans="1:8" ht="12.75" customHeight="1">
      <c r="A59" s="239"/>
      <c r="B59" s="241"/>
      <c r="C59" s="243"/>
      <c r="D59" s="238"/>
      <c r="E59" s="238"/>
      <c r="F59" s="238"/>
      <c r="G59" s="238"/>
      <c r="H59" s="238"/>
    </row>
    <row r="60" spans="1:8" ht="12.75" customHeight="1">
      <c r="A60" s="239">
        <v>28</v>
      </c>
      <c r="B60" s="240">
        <v>28</v>
      </c>
      <c r="C60" s="242" t="s">
        <v>166</v>
      </c>
      <c r="D60" s="237" t="s">
        <v>167</v>
      </c>
      <c r="E60" s="237" t="s">
        <v>75</v>
      </c>
      <c r="F60" s="237" t="s">
        <v>165</v>
      </c>
      <c r="G60" s="237"/>
      <c r="H60" s="237" t="s">
        <v>168</v>
      </c>
    </row>
    <row r="61" spans="1:8" ht="12.75" customHeight="1">
      <c r="A61" s="239"/>
      <c r="B61" s="241"/>
      <c r="C61" s="243"/>
      <c r="D61" s="238"/>
      <c r="E61" s="238"/>
      <c r="F61" s="238"/>
      <c r="G61" s="238"/>
      <c r="H61" s="238"/>
    </row>
    <row r="62" spans="1:8" ht="12.75" customHeight="1">
      <c r="A62" s="239">
        <v>29</v>
      </c>
      <c r="B62" s="240">
        <v>29</v>
      </c>
      <c r="C62" s="242" t="s">
        <v>183</v>
      </c>
      <c r="D62" s="237" t="s">
        <v>184</v>
      </c>
      <c r="E62" s="237" t="s">
        <v>75</v>
      </c>
      <c r="F62" s="237" t="s">
        <v>185</v>
      </c>
      <c r="G62" s="237"/>
      <c r="H62" s="237" t="s">
        <v>100</v>
      </c>
    </row>
    <row r="63" spans="1:8" ht="12.75" customHeight="1">
      <c r="A63" s="239"/>
      <c r="B63" s="241"/>
      <c r="C63" s="243"/>
      <c r="D63" s="238"/>
      <c r="E63" s="238"/>
      <c r="F63" s="238"/>
      <c r="G63" s="238"/>
      <c r="H63" s="238"/>
    </row>
    <row r="64" spans="1:8" ht="12.75" customHeight="1">
      <c r="A64" s="239">
        <v>30</v>
      </c>
      <c r="B64" s="240">
        <v>30</v>
      </c>
      <c r="C64" s="242" t="s">
        <v>93</v>
      </c>
      <c r="D64" s="237" t="s">
        <v>94</v>
      </c>
      <c r="E64" s="237" t="s">
        <v>74</v>
      </c>
      <c r="F64" s="237" t="s">
        <v>92</v>
      </c>
      <c r="G64" s="237" t="s">
        <v>95</v>
      </c>
      <c r="H64" s="237" t="s">
        <v>96</v>
      </c>
    </row>
    <row r="65" spans="1:8" ht="12.75" customHeight="1">
      <c r="A65" s="239"/>
      <c r="B65" s="241"/>
      <c r="C65" s="243"/>
      <c r="D65" s="238"/>
      <c r="E65" s="238"/>
      <c r="F65" s="238"/>
      <c r="G65" s="238"/>
      <c r="H65" s="238"/>
    </row>
    <row r="66" spans="1:8" ht="12.75" customHeight="1">
      <c r="A66" s="239">
        <v>31</v>
      </c>
      <c r="B66" s="240">
        <v>31</v>
      </c>
      <c r="C66" s="242" t="s">
        <v>77</v>
      </c>
      <c r="D66" s="237" t="s">
        <v>78</v>
      </c>
      <c r="E66" s="237" t="s">
        <v>75</v>
      </c>
      <c r="F66" s="237" t="s">
        <v>76</v>
      </c>
      <c r="G66" s="237"/>
      <c r="H66" s="237" t="s">
        <v>79</v>
      </c>
    </row>
    <row r="67" spans="1:8" ht="12.75" customHeight="1">
      <c r="A67" s="239"/>
      <c r="B67" s="241"/>
      <c r="C67" s="243"/>
      <c r="D67" s="238"/>
      <c r="E67" s="238"/>
      <c r="F67" s="238"/>
      <c r="G67" s="238"/>
      <c r="H67" s="238"/>
    </row>
    <row r="68" spans="1:8" ht="12.75" customHeight="1">
      <c r="A68" s="239">
        <v>32</v>
      </c>
      <c r="B68" s="240">
        <v>32</v>
      </c>
      <c r="C68" s="242" t="s">
        <v>116</v>
      </c>
      <c r="D68" s="237" t="s">
        <v>117</v>
      </c>
      <c r="E68" s="237" t="s">
        <v>84</v>
      </c>
      <c r="F68" s="237" t="s">
        <v>114</v>
      </c>
      <c r="G68" s="237"/>
      <c r="H68" s="237" t="s">
        <v>115</v>
      </c>
    </row>
    <row r="69" spans="1:8" ht="12.75" customHeight="1">
      <c r="A69" s="239"/>
      <c r="B69" s="241"/>
      <c r="C69" s="243"/>
      <c r="D69" s="238"/>
      <c r="E69" s="238"/>
      <c r="F69" s="238"/>
      <c r="G69" s="238"/>
      <c r="H69" s="238"/>
    </row>
    <row r="70" spans="1:8" ht="12.75" customHeight="1">
      <c r="A70" s="239">
        <v>33</v>
      </c>
      <c r="B70" s="240">
        <v>33</v>
      </c>
      <c r="C70" s="242" t="s">
        <v>87</v>
      </c>
      <c r="D70" s="237" t="s">
        <v>88</v>
      </c>
      <c r="E70" s="237" t="s">
        <v>85</v>
      </c>
      <c r="F70" s="237" t="s">
        <v>86</v>
      </c>
      <c r="G70" s="237" t="s">
        <v>89</v>
      </c>
      <c r="H70" s="237" t="s">
        <v>90</v>
      </c>
    </row>
    <row r="71" spans="1:8" ht="12.75" customHeight="1">
      <c r="A71" s="239"/>
      <c r="B71" s="241"/>
      <c r="C71" s="243"/>
      <c r="D71" s="238"/>
      <c r="E71" s="238"/>
      <c r="F71" s="238"/>
      <c r="G71" s="238"/>
      <c r="H71" s="238"/>
    </row>
    <row r="72" spans="1:8" ht="12.75" customHeight="1">
      <c r="A72" s="248"/>
      <c r="B72" s="249">
        <v>34</v>
      </c>
      <c r="C72" s="250"/>
      <c r="D72" s="252"/>
      <c r="E72" s="235"/>
      <c r="F72" s="253"/>
      <c r="G72" s="254"/>
      <c r="H72" s="250"/>
    </row>
    <row r="73" spans="1:8" ht="12.75" customHeight="1">
      <c r="A73" s="248"/>
      <c r="B73" s="249"/>
      <c r="C73" s="251"/>
      <c r="D73" s="245"/>
      <c r="E73" s="236"/>
      <c r="F73" s="253"/>
      <c r="G73" s="255"/>
      <c r="H73" s="251"/>
    </row>
    <row r="74" spans="1:8" ht="12.75" customHeight="1">
      <c r="A74" s="248"/>
      <c r="B74" s="249">
        <v>35</v>
      </c>
      <c r="C74" s="250"/>
      <c r="D74" s="252"/>
      <c r="E74" s="235"/>
      <c r="F74" s="253"/>
      <c r="G74" s="254"/>
      <c r="H74" s="250"/>
    </row>
    <row r="75" spans="1:8" ht="12.75" customHeight="1">
      <c r="A75" s="248"/>
      <c r="B75" s="249"/>
      <c r="C75" s="251"/>
      <c r="D75" s="245"/>
      <c r="E75" s="236"/>
      <c r="F75" s="253"/>
      <c r="G75" s="255"/>
      <c r="H75" s="251"/>
    </row>
    <row r="76" spans="1:8" ht="12.75" customHeight="1">
      <c r="A76" s="248"/>
      <c r="B76" s="249">
        <v>36</v>
      </c>
      <c r="C76" s="250"/>
      <c r="D76" s="252"/>
      <c r="E76" s="235"/>
      <c r="F76" s="253"/>
      <c r="G76" s="254"/>
      <c r="H76" s="250"/>
    </row>
    <row r="77" spans="1:8" ht="12.75" customHeight="1">
      <c r="A77" s="248"/>
      <c r="B77" s="249"/>
      <c r="C77" s="251"/>
      <c r="D77" s="245"/>
      <c r="E77" s="236"/>
      <c r="F77" s="253"/>
      <c r="G77" s="255"/>
      <c r="H77" s="251"/>
    </row>
    <row r="78" spans="1:8" ht="12.75" customHeight="1">
      <c r="A78" s="248"/>
      <c r="B78" s="249">
        <v>37</v>
      </c>
      <c r="C78" s="250"/>
      <c r="D78" s="252"/>
      <c r="E78" s="235"/>
      <c r="F78" s="253"/>
      <c r="G78" s="254"/>
      <c r="H78" s="250"/>
    </row>
    <row r="79" spans="1:8" ht="12.75" customHeight="1">
      <c r="A79" s="248"/>
      <c r="B79" s="249"/>
      <c r="C79" s="251"/>
      <c r="D79" s="245"/>
      <c r="E79" s="236"/>
      <c r="F79" s="253"/>
      <c r="G79" s="255"/>
      <c r="H79" s="251"/>
    </row>
    <row r="80" spans="1:8" ht="12.75" customHeight="1">
      <c r="A80" s="248"/>
      <c r="B80" s="249">
        <v>38</v>
      </c>
      <c r="C80" s="250"/>
      <c r="D80" s="252"/>
      <c r="E80" s="235"/>
      <c r="F80" s="253"/>
      <c r="G80" s="254"/>
      <c r="H80" s="250"/>
    </row>
    <row r="81" spans="1:8" ht="12.75" customHeight="1">
      <c r="A81" s="248"/>
      <c r="B81" s="249"/>
      <c r="C81" s="251"/>
      <c r="D81" s="245"/>
      <c r="E81" s="236"/>
      <c r="F81" s="253"/>
      <c r="G81" s="255"/>
      <c r="H81" s="251"/>
    </row>
    <row r="82" spans="1:8" ht="12.75" customHeight="1">
      <c r="A82" s="248"/>
      <c r="B82" s="249">
        <v>39</v>
      </c>
      <c r="C82" s="250"/>
      <c r="D82" s="252"/>
      <c r="E82" s="235"/>
      <c r="F82" s="253"/>
      <c r="G82" s="254"/>
      <c r="H82" s="250"/>
    </row>
    <row r="83" spans="1:8" ht="12.75" customHeight="1">
      <c r="A83" s="248"/>
      <c r="B83" s="249"/>
      <c r="C83" s="251"/>
      <c r="D83" s="245"/>
      <c r="E83" s="236"/>
      <c r="F83" s="253"/>
      <c r="G83" s="255"/>
      <c r="H83" s="251"/>
    </row>
    <row r="84" spans="1:8" ht="12.75" customHeight="1">
      <c r="A84" s="256"/>
      <c r="B84" s="249">
        <v>40</v>
      </c>
      <c r="C84" s="257"/>
      <c r="D84" s="239"/>
      <c r="E84" s="235"/>
      <c r="F84" s="253"/>
      <c r="G84" s="258"/>
      <c r="H84" s="250"/>
    </row>
    <row r="85" spans="1:8" ht="12.75" customHeight="1">
      <c r="A85" s="256"/>
      <c r="B85" s="249"/>
      <c r="C85" s="257"/>
      <c r="D85" s="239"/>
      <c r="E85" s="236"/>
      <c r="F85" s="253"/>
      <c r="G85" s="258"/>
      <c r="H85" s="251"/>
    </row>
    <row r="86" spans="1:8" ht="12.75" customHeight="1">
      <c r="A86" s="256"/>
      <c r="B86" s="249">
        <v>41</v>
      </c>
      <c r="C86" s="257"/>
      <c r="D86" s="239"/>
      <c r="E86" s="235"/>
      <c r="F86" s="253"/>
      <c r="G86" s="258"/>
      <c r="H86" s="257"/>
    </row>
    <row r="87" spans="1:8" ht="12.75" customHeight="1">
      <c r="A87" s="256"/>
      <c r="B87" s="249"/>
      <c r="C87" s="257"/>
      <c r="D87" s="239"/>
      <c r="E87" s="236"/>
      <c r="F87" s="253"/>
      <c r="G87" s="258"/>
      <c r="H87" s="250"/>
    </row>
    <row r="88" spans="1:8" ht="12.75" customHeight="1">
      <c r="A88" s="256"/>
      <c r="B88" s="249">
        <v>42</v>
      </c>
      <c r="C88" s="257"/>
      <c r="D88" s="239"/>
      <c r="E88" s="235"/>
      <c r="F88" s="253"/>
      <c r="G88" s="258"/>
      <c r="H88" s="257"/>
    </row>
    <row r="89" spans="1:8" ht="12.75" customHeight="1">
      <c r="A89" s="256"/>
      <c r="B89" s="249"/>
      <c r="C89" s="257"/>
      <c r="D89" s="239"/>
      <c r="E89" s="236"/>
      <c r="F89" s="253"/>
      <c r="G89" s="258"/>
      <c r="H89" s="250"/>
    </row>
    <row r="90" spans="1:8" ht="12.75" customHeight="1">
      <c r="A90" s="256"/>
      <c r="B90" s="249">
        <v>43</v>
      </c>
      <c r="C90" s="257"/>
      <c r="D90" s="239"/>
      <c r="E90" s="235"/>
      <c r="F90" s="253"/>
      <c r="G90" s="258"/>
      <c r="H90" s="257"/>
    </row>
    <row r="91" spans="1:8" ht="12.75" customHeight="1">
      <c r="A91" s="256"/>
      <c r="B91" s="249"/>
      <c r="C91" s="257"/>
      <c r="D91" s="239"/>
      <c r="E91" s="236"/>
      <c r="F91" s="253"/>
      <c r="G91" s="258"/>
      <c r="H91" s="250"/>
    </row>
    <row r="92" spans="1:8" ht="12.75" customHeight="1">
      <c r="A92" s="256"/>
      <c r="B92" s="249">
        <v>44</v>
      </c>
      <c r="C92" s="259"/>
      <c r="D92" s="256"/>
      <c r="E92" s="235"/>
      <c r="F92" s="253"/>
      <c r="G92" s="258"/>
      <c r="H92" s="256"/>
    </row>
    <row r="93" spans="1:8" ht="12.75" customHeight="1">
      <c r="A93" s="256"/>
      <c r="B93" s="249"/>
      <c r="C93" s="259"/>
      <c r="D93" s="256"/>
      <c r="E93" s="236"/>
      <c r="F93" s="253"/>
      <c r="G93" s="258"/>
      <c r="H93" s="256"/>
    </row>
    <row r="94" spans="1:8" ht="12.75" customHeight="1">
      <c r="A94" s="256"/>
      <c r="B94" s="249">
        <v>45</v>
      </c>
      <c r="C94" s="259"/>
      <c r="D94" s="256"/>
      <c r="E94" s="235"/>
      <c r="F94" s="253"/>
      <c r="G94" s="258"/>
      <c r="H94" s="256"/>
    </row>
    <row r="95" spans="1:8" ht="12.75" customHeight="1">
      <c r="A95" s="256"/>
      <c r="B95" s="249"/>
      <c r="C95" s="259"/>
      <c r="D95" s="256"/>
      <c r="E95" s="236"/>
      <c r="F95" s="253"/>
      <c r="G95" s="258"/>
      <c r="H95" s="256"/>
    </row>
    <row r="96" spans="1:8" ht="12.75" customHeight="1">
      <c r="A96" s="256"/>
      <c r="B96" s="249">
        <v>46</v>
      </c>
      <c r="C96" s="259"/>
      <c r="D96" s="256"/>
      <c r="E96" s="235"/>
      <c r="F96" s="253"/>
      <c r="G96" s="258"/>
      <c r="H96" s="256"/>
    </row>
    <row r="97" spans="1:8" ht="12.75" customHeight="1">
      <c r="A97" s="256"/>
      <c r="B97" s="249"/>
      <c r="C97" s="259"/>
      <c r="D97" s="256"/>
      <c r="E97" s="236"/>
      <c r="F97" s="253"/>
      <c r="G97" s="258"/>
      <c r="H97" s="256"/>
    </row>
    <row r="98" spans="1:8" ht="12.75" customHeight="1">
      <c r="A98" s="256"/>
      <c r="B98" s="249">
        <v>47</v>
      </c>
      <c r="C98" s="259"/>
      <c r="D98" s="256"/>
      <c r="E98" s="235"/>
      <c r="F98" s="253"/>
      <c r="G98" s="258"/>
      <c r="H98" s="256"/>
    </row>
    <row r="99" spans="1:8" ht="12.75" customHeight="1">
      <c r="A99" s="256"/>
      <c r="B99" s="249"/>
      <c r="C99" s="259"/>
      <c r="D99" s="256"/>
      <c r="E99" s="236"/>
      <c r="F99" s="253"/>
      <c r="G99" s="258"/>
      <c r="H99" s="256"/>
    </row>
    <row r="100" spans="1:8" ht="12.75" customHeight="1">
      <c r="A100" s="256"/>
      <c r="B100" s="249">
        <v>48</v>
      </c>
      <c r="C100" s="259"/>
      <c r="D100" s="256"/>
      <c r="E100" s="235"/>
      <c r="F100" s="253"/>
      <c r="G100" s="258"/>
      <c r="H100" s="256"/>
    </row>
    <row r="101" spans="1:8" ht="12.75" customHeight="1">
      <c r="A101" s="256"/>
      <c r="B101" s="249"/>
      <c r="C101" s="259"/>
      <c r="D101" s="256"/>
      <c r="E101" s="236"/>
      <c r="F101" s="253"/>
      <c r="G101" s="258"/>
      <c r="H101" s="256"/>
    </row>
    <row r="102" spans="1:8" ht="12.75" customHeight="1">
      <c r="A102" s="256"/>
      <c r="B102" s="249">
        <v>49</v>
      </c>
      <c r="C102" s="259"/>
      <c r="D102" s="256"/>
      <c r="E102" s="235"/>
      <c r="F102" s="253"/>
      <c r="G102" s="258"/>
      <c r="H102" s="256"/>
    </row>
    <row r="103" spans="1:8" ht="12.75" customHeight="1">
      <c r="A103" s="256"/>
      <c r="B103" s="249"/>
      <c r="C103" s="259"/>
      <c r="D103" s="256"/>
      <c r="E103" s="236"/>
      <c r="F103" s="253"/>
      <c r="G103" s="258"/>
      <c r="H103" s="256"/>
    </row>
    <row r="104" spans="1:8" ht="12.75" customHeight="1">
      <c r="A104" s="256"/>
      <c r="B104" s="249">
        <v>50</v>
      </c>
      <c r="C104" s="259"/>
      <c r="D104" s="256"/>
      <c r="E104" s="235"/>
      <c r="F104" s="253"/>
      <c r="G104" s="258"/>
      <c r="H104" s="256"/>
    </row>
    <row r="105" spans="1:8" ht="12.75" customHeight="1">
      <c r="A105" s="256"/>
      <c r="B105" s="249"/>
      <c r="C105" s="259"/>
      <c r="D105" s="256"/>
      <c r="E105" s="236"/>
      <c r="F105" s="253"/>
      <c r="G105" s="258"/>
      <c r="H105" s="256"/>
    </row>
    <row r="106" spans="1:8" ht="12.75" customHeight="1">
      <c r="A106" s="256"/>
      <c r="B106" s="249">
        <v>51</v>
      </c>
      <c r="C106" s="259"/>
      <c r="D106" s="256"/>
      <c r="E106" s="235"/>
      <c r="F106" s="253"/>
      <c r="G106" s="258"/>
      <c r="H106" s="256"/>
    </row>
    <row r="107" spans="1:8" ht="12.75" customHeight="1">
      <c r="A107" s="256"/>
      <c r="B107" s="249"/>
      <c r="C107" s="259"/>
      <c r="D107" s="256"/>
      <c r="E107" s="236"/>
      <c r="F107" s="253"/>
      <c r="G107" s="258"/>
      <c r="H107" s="256"/>
    </row>
    <row r="108" spans="1:8" ht="12.75" customHeight="1">
      <c r="A108" s="256"/>
      <c r="B108" s="249">
        <v>52</v>
      </c>
      <c r="C108" s="259"/>
      <c r="D108" s="256"/>
      <c r="E108" s="235"/>
      <c r="F108" s="253"/>
      <c r="G108" s="258"/>
      <c r="H108" s="256"/>
    </row>
    <row r="109" spans="1:8" ht="12.75" customHeight="1">
      <c r="A109" s="256"/>
      <c r="B109" s="249"/>
      <c r="C109" s="259"/>
      <c r="D109" s="256"/>
      <c r="E109" s="236"/>
      <c r="F109" s="253"/>
      <c r="G109" s="258"/>
      <c r="H109" s="256"/>
    </row>
    <row r="110" spans="1:8" ht="12.75" customHeight="1">
      <c r="A110" s="256"/>
      <c r="B110" s="249">
        <v>53</v>
      </c>
      <c r="C110" s="259"/>
      <c r="D110" s="256"/>
      <c r="E110" s="235"/>
      <c r="F110" s="253"/>
      <c r="G110" s="258"/>
      <c r="H110" s="256"/>
    </row>
    <row r="111" spans="1:8" ht="12.75" customHeight="1">
      <c r="A111" s="256"/>
      <c r="B111" s="249"/>
      <c r="C111" s="259"/>
      <c r="D111" s="256"/>
      <c r="E111" s="236"/>
      <c r="F111" s="253"/>
      <c r="G111" s="258"/>
      <c r="H111" s="256"/>
    </row>
    <row r="112" spans="1:8" ht="12.75" customHeight="1">
      <c r="A112" s="256"/>
      <c r="B112" s="249">
        <v>54</v>
      </c>
      <c r="C112" s="259"/>
      <c r="D112" s="256"/>
      <c r="E112" s="235"/>
      <c r="F112" s="253"/>
      <c r="G112" s="258"/>
      <c r="H112" s="256"/>
    </row>
    <row r="113" spans="1:8" ht="12.75" customHeight="1">
      <c r="A113" s="256"/>
      <c r="B113" s="249"/>
      <c r="C113" s="259"/>
      <c r="D113" s="256"/>
      <c r="E113" s="236"/>
      <c r="F113" s="253"/>
      <c r="G113" s="258"/>
      <c r="H113" s="256"/>
    </row>
    <row r="114" spans="1:8" ht="12.75" customHeight="1">
      <c r="A114" s="256"/>
      <c r="B114" s="249">
        <v>55</v>
      </c>
      <c r="C114" s="259"/>
      <c r="D114" s="256"/>
      <c r="E114" s="235"/>
      <c r="F114" s="253"/>
      <c r="G114" s="258"/>
      <c r="H114" s="256"/>
    </row>
    <row r="115" spans="1:8" ht="12.75" customHeight="1">
      <c r="A115" s="256"/>
      <c r="B115" s="249"/>
      <c r="C115" s="259"/>
      <c r="D115" s="256"/>
      <c r="E115" s="236"/>
      <c r="F115" s="253"/>
      <c r="G115" s="258"/>
      <c r="H115" s="256"/>
    </row>
    <row r="116" spans="1:8" ht="12.75" customHeight="1">
      <c r="A116" s="256"/>
      <c r="B116" s="249">
        <v>56</v>
      </c>
      <c r="C116" s="259"/>
      <c r="D116" s="256"/>
      <c r="E116" s="235"/>
      <c r="F116" s="253"/>
      <c r="G116" s="258"/>
      <c r="H116" s="256"/>
    </row>
    <row r="117" spans="1:8" ht="12.75" customHeight="1">
      <c r="A117" s="256"/>
      <c r="B117" s="249"/>
      <c r="C117" s="259"/>
      <c r="D117" s="256"/>
      <c r="E117" s="236"/>
      <c r="F117" s="253"/>
      <c r="G117" s="258"/>
      <c r="H117" s="256"/>
    </row>
    <row r="118" spans="1:8" ht="12.75" customHeight="1">
      <c r="A118" s="256"/>
      <c r="B118" s="249">
        <v>57</v>
      </c>
      <c r="C118" s="259"/>
      <c r="D118" s="256"/>
      <c r="E118" s="235"/>
      <c r="F118" s="253"/>
      <c r="G118" s="258"/>
      <c r="H118" s="256"/>
    </row>
    <row r="119" spans="1:8" ht="12.75" customHeight="1">
      <c r="A119" s="256"/>
      <c r="B119" s="249"/>
      <c r="C119" s="259"/>
      <c r="D119" s="256"/>
      <c r="E119" s="236"/>
      <c r="F119" s="253"/>
      <c r="G119" s="258"/>
      <c r="H119" s="256"/>
    </row>
    <row r="120" spans="1:8" ht="12.75" customHeight="1">
      <c r="A120" s="256"/>
      <c r="B120" s="249">
        <v>58</v>
      </c>
      <c r="C120" s="259"/>
      <c r="D120" s="256"/>
      <c r="E120" s="235"/>
      <c r="F120" s="253"/>
      <c r="G120" s="258"/>
      <c r="H120" s="256"/>
    </row>
    <row r="121" spans="1:8" ht="12.75" customHeight="1">
      <c r="A121" s="256"/>
      <c r="B121" s="249"/>
      <c r="C121" s="259"/>
      <c r="D121" s="256"/>
      <c r="E121" s="236"/>
      <c r="F121" s="253"/>
      <c r="G121" s="258"/>
      <c r="H121" s="256"/>
    </row>
    <row r="122" spans="1:8" ht="12.75" customHeight="1">
      <c r="A122" s="256"/>
      <c r="B122" s="249">
        <v>59</v>
      </c>
      <c r="C122" s="259"/>
      <c r="D122" s="256"/>
      <c r="E122" s="235"/>
      <c r="F122" s="253"/>
      <c r="G122" s="258"/>
      <c r="H122" s="256"/>
    </row>
    <row r="123" spans="1:8" ht="12.75" customHeight="1">
      <c r="A123" s="256"/>
      <c r="B123" s="249"/>
      <c r="C123" s="259"/>
      <c r="D123" s="256"/>
      <c r="E123" s="236"/>
      <c r="F123" s="253"/>
      <c r="G123" s="258"/>
      <c r="H123" s="256"/>
    </row>
    <row r="124" spans="1:8" ht="12.75" customHeight="1">
      <c r="A124" s="256"/>
      <c r="B124" s="249">
        <v>60</v>
      </c>
      <c r="C124" s="259"/>
      <c r="D124" s="256"/>
      <c r="E124" s="235"/>
      <c r="F124" s="253"/>
      <c r="G124" s="258"/>
      <c r="H124" s="256"/>
    </row>
    <row r="125" spans="1:8" ht="12.75" customHeight="1">
      <c r="A125" s="256"/>
      <c r="B125" s="249"/>
      <c r="C125" s="259"/>
      <c r="D125" s="256"/>
      <c r="E125" s="236"/>
      <c r="F125" s="253"/>
      <c r="G125" s="258"/>
      <c r="H125" s="256"/>
    </row>
    <row r="126" spans="1:8" ht="12.75" customHeight="1">
      <c r="A126" s="256"/>
      <c r="B126" s="249">
        <v>61</v>
      </c>
      <c r="C126" s="259"/>
      <c r="D126" s="256"/>
      <c r="E126" s="235"/>
      <c r="F126" s="253"/>
      <c r="G126" s="258"/>
      <c r="H126" s="256"/>
    </row>
    <row r="127" spans="1:8" ht="12.75" customHeight="1">
      <c r="A127" s="256"/>
      <c r="B127" s="249"/>
      <c r="C127" s="259"/>
      <c r="D127" s="256"/>
      <c r="E127" s="236"/>
      <c r="F127" s="253"/>
      <c r="G127" s="258"/>
      <c r="H127" s="256"/>
    </row>
    <row r="128" spans="1:8" ht="12.75" customHeight="1">
      <c r="A128" s="256"/>
      <c r="B128" s="249">
        <v>62</v>
      </c>
      <c r="C128" s="259"/>
      <c r="D128" s="256"/>
      <c r="E128" s="235"/>
      <c r="F128" s="253"/>
      <c r="G128" s="258"/>
      <c r="H128" s="256"/>
    </row>
    <row r="129" spans="1:8" ht="12.75" customHeight="1">
      <c r="A129" s="256"/>
      <c r="B129" s="249"/>
      <c r="C129" s="259"/>
      <c r="D129" s="256"/>
      <c r="E129" s="236"/>
      <c r="F129" s="253"/>
      <c r="G129" s="258"/>
      <c r="H129" s="256"/>
    </row>
    <row r="130" spans="1:8" ht="12.75">
      <c r="A130" s="256"/>
      <c r="B130" s="249">
        <v>63</v>
      </c>
      <c r="C130" s="259"/>
      <c r="D130" s="256"/>
      <c r="E130" s="235"/>
      <c r="F130" s="253"/>
      <c r="G130" s="258"/>
      <c r="H130" s="256"/>
    </row>
    <row r="131" spans="1:8" ht="12.75">
      <c r="A131" s="256"/>
      <c r="B131" s="249"/>
      <c r="C131" s="259"/>
      <c r="D131" s="256"/>
      <c r="E131" s="236"/>
      <c r="F131" s="253"/>
      <c r="G131" s="258"/>
      <c r="H131" s="256"/>
    </row>
    <row r="132" spans="1:8" ht="12.75">
      <c r="A132" s="256"/>
      <c r="B132" s="249">
        <v>64</v>
      </c>
      <c r="C132" s="259"/>
      <c r="D132" s="256"/>
      <c r="E132" s="235"/>
      <c r="F132" s="253"/>
      <c r="G132" s="258"/>
      <c r="H132" s="256"/>
    </row>
    <row r="133" spans="1:8" ht="12.75">
      <c r="A133" s="256"/>
      <c r="B133" s="249"/>
      <c r="C133" s="259"/>
      <c r="D133" s="256"/>
      <c r="E133" s="236"/>
      <c r="F133" s="253"/>
      <c r="G133" s="258"/>
      <c r="H133" s="256"/>
    </row>
    <row r="134" spans="1:7" ht="12.75">
      <c r="A134" s="64"/>
      <c r="B134" s="24"/>
      <c r="C134" s="65"/>
      <c r="D134" s="65"/>
      <c r="E134" s="65"/>
      <c r="F134" s="66"/>
      <c r="G134" s="67"/>
    </row>
    <row r="135" spans="1:8" ht="12.75">
      <c r="A135" s="64"/>
      <c r="B135" s="24"/>
      <c r="C135" s="65"/>
      <c r="D135" s="65"/>
      <c r="E135" s="65"/>
      <c r="F135" s="66"/>
      <c r="G135" s="67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G130:G131"/>
    <mergeCell ref="H130:H131"/>
    <mergeCell ref="C128:C129"/>
    <mergeCell ref="D128:D129"/>
    <mergeCell ref="A1:H1"/>
    <mergeCell ref="B2:C2"/>
    <mergeCell ref="D2:H2"/>
    <mergeCell ref="C3:D3"/>
    <mergeCell ref="G3:H3"/>
    <mergeCell ref="A128:A129"/>
    <mergeCell ref="B128:B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D132:D133"/>
    <mergeCell ref="F132:F133"/>
    <mergeCell ref="G132:G133"/>
    <mergeCell ref="F130:F131"/>
    <mergeCell ref="F128:F129"/>
    <mergeCell ref="G128:G129"/>
    <mergeCell ref="H128:H129"/>
    <mergeCell ref="A126:A127"/>
    <mergeCell ref="B126:B127"/>
    <mergeCell ref="C126:C127"/>
    <mergeCell ref="D126:D127"/>
    <mergeCell ref="F126:F127"/>
    <mergeCell ref="G126:G127"/>
    <mergeCell ref="H126:H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20:F121"/>
    <mergeCell ref="G120:G121"/>
    <mergeCell ref="H120:H121"/>
    <mergeCell ref="A118:A119"/>
    <mergeCell ref="B118:B119"/>
    <mergeCell ref="F118:F119"/>
    <mergeCell ref="G118:G119"/>
    <mergeCell ref="C118:C119"/>
    <mergeCell ref="D118:D119"/>
    <mergeCell ref="A120:A121"/>
    <mergeCell ref="B120:B121"/>
    <mergeCell ref="C120:C121"/>
    <mergeCell ref="D120:D121"/>
    <mergeCell ref="F116:F117"/>
    <mergeCell ref="G116:G117"/>
    <mergeCell ref="H116:H117"/>
    <mergeCell ref="H118:H119"/>
    <mergeCell ref="A116:A117"/>
    <mergeCell ref="B116:B117"/>
    <mergeCell ref="C116:C117"/>
    <mergeCell ref="D116:D117"/>
    <mergeCell ref="E112:E113"/>
    <mergeCell ref="F114:F115"/>
    <mergeCell ref="G114:G115"/>
    <mergeCell ref="H114:H115"/>
    <mergeCell ref="F110:F111"/>
    <mergeCell ref="G110:G111"/>
    <mergeCell ref="C110:C111"/>
    <mergeCell ref="D110:D111"/>
    <mergeCell ref="E110:E111"/>
    <mergeCell ref="A114:A115"/>
    <mergeCell ref="B114:B115"/>
    <mergeCell ref="C114:C115"/>
    <mergeCell ref="D114:D115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F102:F103"/>
    <mergeCell ref="G102:G103"/>
    <mergeCell ref="C102:C103"/>
    <mergeCell ref="D102:D103"/>
    <mergeCell ref="A106:A107"/>
    <mergeCell ref="B106:B107"/>
    <mergeCell ref="C106:C107"/>
    <mergeCell ref="D106:D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F94:F95"/>
    <mergeCell ref="G94:G95"/>
    <mergeCell ref="C94:C95"/>
    <mergeCell ref="D94:D95"/>
    <mergeCell ref="E94:E95"/>
    <mergeCell ref="A98:A99"/>
    <mergeCell ref="B98:B99"/>
    <mergeCell ref="C98:C99"/>
    <mergeCell ref="D98:D99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8:F89"/>
    <mergeCell ref="G88:G89"/>
    <mergeCell ref="H88:H89"/>
    <mergeCell ref="A86:A87"/>
    <mergeCell ref="B86:B87"/>
    <mergeCell ref="F86:F87"/>
    <mergeCell ref="G86:G87"/>
    <mergeCell ref="C86:C87"/>
    <mergeCell ref="D86:D87"/>
    <mergeCell ref="A88:A89"/>
    <mergeCell ref="B88:B89"/>
    <mergeCell ref="C88:C89"/>
    <mergeCell ref="D88:D89"/>
    <mergeCell ref="F84:F85"/>
    <mergeCell ref="G84:G85"/>
    <mergeCell ref="H84:H85"/>
    <mergeCell ref="H86:H87"/>
    <mergeCell ref="A84:A85"/>
    <mergeCell ref="B84:B85"/>
    <mergeCell ref="C84:C85"/>
    <mergeCell ref="D84:D85"/>
    <mergeCell ref="E80:E81"/>
    <mergeCell ref="F82:F83"/>
    <mergeCell ref="G82:G83"/>
    <mergeCell ref="H82:H83"/>
    <mergeCell ref="F78:F79"/>
    <mergeCell ref="G78:G79"/>
    <mergeCell ref="C78:C79"/>
    <mergeCell ref="D78:D79"/>
    <mergeCell ref="E78:E79"/>
    <mergeCell ref="A82:A83"/>
    <mergeCell ref="B82:B83"/>
    <mergeCell ref="C82:C83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F70:F71"/>
    <mergeCell ref="G70:G71"/>
    <mergeCell ref="C70:C71"/>
    <mergeCell ref="D70:D71"/>
    <mergeCell ref="A74:A75"/>
    <mergeCell ref="B74:B75"/>
    <mergeCell ref="C74:C75"/>
    <mergeCell ref="D74:D75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4:A65"/>
    <mergeCell ref="B64:B65"/>
    <mergeCell ref="C64:C65"/>
    <mergeCell ref="D64:D65"/>
    <mergeCell ref="A66:A67"/>
    <mergeCell ref="B66:B67"/>
    <mergeCell ref="C66:C67"/>
    <mergeCell ref="D66:D67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E48:E49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F48:F49"/>
    <mergeCell ref="H48:H49"/>
    <mergeCell ref="G46:G47"/>
    <mergeCell ref="G48:G49"/>
    <mergeCell ref="F46:F47"/>
    <mergeCell ref="H46:H47"/>
    <mergeCell ref="F44:F45"/>
    <mergeCell ref="H44:H45"/>
    <mergeCell ref="G42:G43"/>
    <mergeCell ref="G44:G45"/>
    <mergeCell ref="A44:A45"/>
    <mergeCell ref="B44:B45"/>
    <mergeCell ref="C44:C45"/>
    <mergeCell ref="D44:D45"/>
    <mergeCell ref="B34:B35"/>
    <mergeCell ref="B36:B37"/>
    <mergeCell ref="F42:F43"/>
    <mergeCell ref="H42:H43"/>
    <mergeCell ref="A34:A35"/>
    <mergeCell ref="A36:A37"/>
    <mergeCell ref="A38:A39"/>
    <mergeCell ref="A40:A41"/>
    <mergeCell ref="A42:A43"/>
    <mergeCell ref="B42:B43"/>
    <mergeCell ref="C42:C43"/>
    <mergeCell ref="D42:D43"/>
    <mergeCell ref="F40:F41"/>
    <mergeCell ref="H40:H41"/>
    <mergeCell ref="G40:G41"/>
    <mergeCell ref="E40:E41"/>
    <mergeCell ref="B38:B39"/>
    <mergeCell ref="B40:B41"/>
    <mergeCell ref="C40:C41"/>
    <mergeCell ref="D40:D41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H38:H39"/>
    <mergeCell ref="G38:G39"/>
    <mergeCell ref="E38:E39"/>
    <mergeCell ref="H4:H5"/>
    <mergeCell ref="D8:D9"/>
    <mergeCell ref="H6:H7"/>
    <mergeCell ref="F10:F11"/>
    <mergeCell ref="H10:H11"/>
    <mergeCell ref="G4:G5"/>
    <mergeCell ref="G6:G7"/>
    <mergeCell ref="G8:G9"/>
    <mergeCell ref="G10:G11"/>
    <mergeCell ref="C34:C35"/>
    <mergeCell ref="D34:D35"/>
    <mergeCell ref="F34:F35"/>
    <mergeCell ref="H34:H35"/>
    <mergeCell ref="G34:G35"/>
    <mergeCell ref="C8:C9"/>
    <mergeCell ref="F6:F7"/>
    <mergeCell ref="A6:A7"/>
    <mergeCell ref="B6:B7"/>
    <mergeCell ref="C6:C7"/>
    <mergeCell ref="D6:D7"/>
    <mergeCell ref="F8:F9"/>
    <mergeCell ref="H8:H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F12:F13"/>
    <mergeCell ref="H12:H13"/>
    <mergeCell ref="F14:F15"/>
    <mergeCell ref="H14:H15"/>
    <mergeCell ref="G12:G13"/>
    <mergeCell ref="F18:F19"/>
    <mergeCell ref="H18:H19"/>
    <mergeCell ref="A16:A17"/>
    <mergeCell ref="B16:B17"/>
    <mergeCell ref="A18:A19"/>
    <mergeCell ref="B18:B19"/>
    <mergeCell ref="F16:F17"/>
    <mergeCell ref="H16:H17"/>
    <mergeCell ref="A14:A15"/>
    <mergeCell ref="B14:B15"/>
    <mergeCell ref="C14:C15"/>
    <mergeCell ref="D14:D15"/>
    <mergeCell ref="C16:C17"/>
    <mergeCell ref="D16:D17"/>
    <mergeCell ref="A20:A21"/>
    <mergeCell ref="B20:B21"/>
    <mergeCell ref="C20:C21"/>
    <mergeCell ref="D20:D21"/>
    <mergeCell ref="A24:A25"/>
    <mergeCell ref="B24:B25"/>
    <mergeCell ref="C18:C19"/>
    <mergeCell ref="D18:D19"/>
    <mergeCell ref="A22:A23"/>
    <mergeCell ref="B22:B23"/>
    <mergeCell ref="C22:C23"/>
    <mergeCell ref="D22:D23"/>
    <mergeCell ref="F26:F27"/>
    <mergeCell ref="H26:H27"/>
    <mergeCell ref="F24:F25"/>
    <mergeCell ref="H24:H25"/>
    <mergeCell ref="G24:G25"/>
    <mergeCell ref="G26:G27"/>
    <mergeCell ref="C24:C25"/>
    <mergeCell ref="D24:D25"/>
    <mergeCell ref="F20:F21"/>
    <mergeCell ref="H20:H21"/>
    <mergeCell ref="F22:F23"/>
    <mergeCell ref="H22:H23"/>
    <mergeCell ref="G22:G23"/>
    <mergeCell ref="A26:A27"/>
    <mergeCell ref="B26:B27"/>
    <mergeCell ref="C26:C27"/>
    <mergeCell ref="D26:D27"/>
    <mergeCell ref="D28:D29"/>
    <mergeCell ref="F32:F33"/>
    <mergeCell ref="H32:H33"/>
    <mergeCell ref="A30:A31"/>
    <mergeCell ref="B30:B31"/>
    <mergeCell ref="C30:C31"/>
    <mergeCell ref="D30:D31"/>
    <mergeCell ref="G28:G29"/>
    <mergeCell ref="F28:F29"/>
    <mergeCell ref="H28:H29"/>
    <mergeCell ref="F30:F31"/>
    <mergeCell ref="H30:H31"/>
    <mergeCell ref="G30:G31"/>
    <mergeCell ref="E12:E13"/>
    <mergeCell ref="E14:E15"/>
    <mergeCell ref="A32:A33"/>
    <mergeCell ref="B32:B33"/>
    <mergeCell ref="C32:C33"/>
    <mergeCell ref="D32:D33"/>
    <mergeCell ref="E28:E29"/>
    <mergeCell ref="A28:A29"/>
    <mergeCell ref="B28:B29"/>
    <mergeCell ref="C28:C29"/>
    <mergeCell ref="E4:F5"/>
    <mergeCell ref="E6:E7"/>
    <mergeCell ref="E8:E9"/>
    <mergeCell ref="E10:E11"/>
    <mergeCell ref="E44:E45"/>
    <mergeCell ref="E46:E47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74:E75"/>
    <mergeCell ref="E76:E77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106:E107"/>
    <mergeCell ref="E108:E109"/>
    <mergeCell ref="E82:E83"/>
    <mergeCell ref="E84:E85"/>
    <mergeCell ref="E86:E87"/>
    <mergeCell ref="E88:E89"/>
    <mergeCell ref="E90:E91"/>
    <mergeCell ref="E92:E93"/>
    <mergeCell ref="E96:E97"/>
    <mergeCell ref="E98:E99"/>
    <mergeCell ref="E100:E101"/>
    <mergeCell ref="E102:E103"/>
    <mergeCell ref="E104:E105"/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3" t="s">
        <v>40</v>
      </c>
      <c r="C1" s="323"/>
      <c r="D1" s="323"/>
      <c r="E1" s="323"/>
      <c r="F1" s="323"/>
      <c r="G1" s="323"/>
      <c r="H1" s="323"/>
      <c r="I1" s="323"/>
      <c r="K1" s="323" t="s">
        <v>40</v>
      </c>
      <c r="L1" s="323"/>
      <c r="M1" s="323"/>
      <c r="N1" s="323"/>
      <c r="O1" s="323"/>
      <c r="P1" s="323"/>
      <c r="Q1" s="323"/>
      <c r="R1" s="323"/>
    </row>
    <row r="2" spans="2:18" ht="15.75">
      <c r="B2" s="324" t="str">
        <f>'пр.взв.'!G3</f>
        <v>в.к. 82  кг</v>
      </c>
      <c r="C2" s="323"/>
      <c r="D2" s="323"/>
      <c r="E2" s="323"/>
      <c r="F2" s="323"/>
      <c r="G2" s="323"/>
      <c r="H2" s="323"/>
      <c r="I2" s="323"/>
      <c r="K2" s="324" t="str">
        <f>B2</f>
        <v>в.к. 82  кг</v>
      </c>
      <c r="L2" s="323"/>
      <c r="M2" s="323"/>
      <c r="N2" s="323"/>
      <c r="O2" s="323"/>
      <c r="P2" s="323"/>
      <c r="Q2" s="323"/>
      <c r="R2" s="323"/>
    </row>
    <row r="3" spans="2:18" ht="16.5" thickBot="1">
      <c r="B3" s="84" t="s">
        <v>41</v>
      </c>
      <c r="C3" s="85" t="s">
        <v>42</v>
      </c>
      <c r="D3" s="86" t="s">
        <v>49</v>
      </c>
      <c r="E3" s="85"/>
      <c r="F3" s="84"/>
      <c r="G3" s="85"/>
      <c r="H3" s="85"/>
      <c r="I3" s="85"/>
      <c r="J3" s="85"/>
      <c r="K3" s="84" t="s">
        <v>1</v>
      </c>
      <c r="L3" s="85" t="s">
        <v>42</v>
      </c>
      <c r="M3" s="86" t="s">
        <v>49</v>
      </c>
      <c r="N3" s="85"/>
      <c r="O3" s="84"/>
      <c r="P3" s="85"/>
      <c r="Q3" s="85"/>
      <c r="R3" s="85"/>
    </row>
    <row r="4" spans="1:18" ht="12.75">
      <c r="A4" s="302" t="s">
        <v>44</v>
      </c>
      <c r="B4" s="304" t="s">
        <v>3</v>
      </c>
      <c r="C4" s="294" t="s">
        <v>4</v>
      </c>
      <c r="D4" s="294" t="s">
        <v>13</v>
      </c>
      <c r="E4" s="294" t="s">
        <v>14</v>
      </c>
      <c r="F4" s="294" t="s">
        <v>15</v>
      </c>
      <c r="G4" s="296" t="s">
        <v>45</v>
      </c>
      <c r="H4" s="298" t="s">
        <v>46</v>
      </c>
      <c r="I4" s="300" t="s">
        <v>17</v>
      </c>
      <c r="J4" s="302" t="s">
        <v>44</v>
      </c>
      <c r="K4" s="304" t="s">
        <v>3</v>
      </c>
      <c r="L4" s="294" t="s">
        <v>4</v>
      </c>
      <c r="M4" s="294" t="s">
        <v>13</v>
      </c>
      <c r="N4" s="294" t="s">
        <v>14</v>
      </c>
      <c r="O4" s="294" t="s">
        <v>15</v>
      </c>
      <c r="P4" s="296" t="s">
        <v>45</v>
      </c>
      <c r="Q4" s="298" t="s">
        <v>46</v>
      </c>
      <c r="R4" s="300" t="s">
        <v>17</v>
      </c>
    </row>
    <row r="5" spans="1:18" ht="13.5" thickBot="1">
      <c r="A5" s="303"/>
      <c r="B5" s="322" t="s">
        <v>47</v>
      </c>
      <c r="C5" s="295"/>
      <c r="D5" s="295"/>
      <c r="E5" s="295"/>
      <c r="F5" s="295"/>
      <c r="G5" s="297"/>
      <c r="H5" s="299"/>
      <c r="I5" s="301" t="s">
        <v>48</v>
      </c>
      <c r="J5" s="303"/>
      <c r="K5" s="322" t="s">
        <v>47</v>
      </c>
      <c r="L5" s="295"/>
      <c r="M5" s="295"/>
      <c r="N5" s="295"/>
      <c r="O5" s="295"/>
      <c r="P5" s="297"/>
      <c r="Q5" s="299"/>
      <c r="R5" s="301" t="s">
        <v>48</v>
      </c>
    </row>
    <row r="6" spans="1:18" ht="12.75" customHeight="1">
      <c r="A6" s="317">
        <v>1</v>
      </c>
      <c r="B6" s="329">
        <v>1</v>
      </c>
      <c r="C6" s="331" t="str">
        <f>VLOOKUP(B6,'пр.взв.'!B6:H133,2,FALSE)</f>
        <v>ЧИЧ Зауркан Ахмедович</v>
      </c>
      <c r="D6" s="290" t="str">
        <f>VLOOKUP(B6,'пр.взв.'!B6:H133,3,FALSE)</f>
        <v>28.03.1993 кмс</v>
      </c>
      <c r="E6" s="290" t="str">
        <f>VLOOKUP(B6,'пр.взв.'!B1:H133,4,FALSE)</f>
        <v>ЮФО</v>
      </c>
      <c r="F6" s="266"/>
      <c r="G6" s="279"/>
      <c r="H6" s="255"/>
      <c r="I6" s="245"/>
      <c r="J6" s="289">
        <v>9</v>
      </c>
      <c r="K6" s="329">
        <v>2</v>
      </c>
      <c r="L6" s="331" t="str">
        <f>VLOOKUP(K6,'пр.взв.'!B6:H133,2,FALSE)</f>
        <v>ХВОРОВ Владимир андреевич</v>
      </c>
      <c r="M6" s="290" t="str">
        <f>VLOOKUP(K6,'пр.взв.'!B6:H133,3,FALSE)</f>
        <v>10.11.94 кмс</v>
      </c>
      <c r="N6" s="290" t="str">
        <f>VLOOKUP(K6,'пр.взв.'!B6:H133,4,FALSE)</f>
        <v>УФО</v>
      </c>
      <c r="O6" s="266"/>
      <c r="P6" s="279"/>
      <c r="Q6" s="255"/>
      <c r="R6" s="245"/>
    </row>
    <row r="7" spans="1:18" ht="12.75" customHeight="1">
      <c r="A7" s="318"/>
      <c r="B7" s="330"/>
      <c r="C7" s="332"/>
      <c r="D7" s="268"/>
      <c r="E7" s="268"/>
      <c r="F7" s="268"/>
      <c r="G7" s="268"/>
      <c r="H7" s="258"/>
      <c r="I7" s="239"/>
      <c r="J7" s="271"/>
      <c r="K7" s="330"/>
      <c r="L7" s="332"/>
      <c r="M7" s="268"/>
      <c r="N7" s="268"/>
      <c r="O7" s="268"/>
      <c r="P7" s="268"/>
      <c r="Q7" s="258"/>
      <c r="R7" s="239"/>
    </row>
    <row r="8" spans="1:18" ht="12.75" customHeight="1">
      <c r="A8" s="318"/>
      <c r="B8" s="325">
        <v>33</v>
      </c>
      <c r="C8" s="327" t="str">
        <f>VLOOKUP(B8,'пр.взв.'!B9:H133,2,FALSE)</f>
        <v>ДАНИЕЛЯН Степан Артурович</v>
      </c>
      <c r="D8" s="267" t="str">
        <f>VLOOKUP(B8,'пр.взв.'!B2:H135,3,FALSE)</f>
        <v>06.04.1992 кмс</v>
      </c>
      <c r="E8" s="267" t="str">
        <f>VLOOKUP(B8,'пр.взв.'!B1:H135,4,FALSE)</f>
        <v>С.П.</v>
      </c>
      <c r="F8" s="265"/>
      <c r="G8" s="265"/>
      <c r="H8" s="244"/>
      <c r="I8" s="244"/>
      <c r="J8" s="271"/>
      <c r="K8" s="325">
        <v>34</v>
      </c>
      <c r="L8" s="327">
        <f>VLOOKUP(K8,'пр.взв.'!B2:H135,2,FALSE)</f>
        <v>0</v>
      </c>
      <c r="M8" s="267">
        <f>VLOOKUP(K8,'пр.взв.'!B1:H135,3,FALSE)</f>
        <v>0</v>
      </c>
      <c r="N8" s="267">
        <f>VLOOKUP(K8,'пр.взв.'!B1:H135,4,FALSE)</f>
        <v>0</v>
      </c>
      <c r="O8" s="265"/>
      <c r="P8" s="265"/>
      <c r="Q8" s="244"/>
      <c r="R8" s="244"/>
    </row>
    <row r="9" spans="1:18" ht="13.5" customHeight="1" thickBot="1">
      <c r="A9" s="321"/>
      <c r="B9" s="326"/>
      <c r="C9" s="328"/>
      <c r="D9" s="285"/>
      <c r="E9" s="285"/>
      <c r="F9" s="282"/>
      <c r="G9" s="282"/>
      <c r="H9" s="283"/>
      <c r="I9" s="283"/>
      <c r="J9" s="286"/>
      <c r="K9" s="326"/>
      <c r="L9" s="328"/>
      <c r="M9" s="285"/>
      <c r="N9" s="285"/>
      <c r="O9" s="282"/>
      <c r="P9" s="282"/>
      <c r="Q9" s="283"/>
      <c r="R9" s="283"/>
    </row>
    <row r="10" spans="1:18" ht="12.75" customHeight="1">
      <c r="A10" s="317">
        <v>2</v>
      </c>
      <c r="B10" s="329">
        <v>17</v>
      </c>
      <c r="C10" s="333" t="str">
        <f>VLOOKUP(B10,'пр.взв.'!B1:H133,2,FALSE)</f>
        <v>БОНДИКОВ Ян Константинович</v>
      </c>
      <c r="D10" s="278" t="str">
        <f>VLOOKUP(B10,'пр.взв.'!B1:H137,3,FALSE)</f>
        <v>18.10.1993 кмс</v>
      </c>
      <c r="E10" s="278" t="str">
        <f>VLOOKUP(B10,'пр.взв.'!B1:H137,4,FALSE)</f>
        <v>ПФО</v>
      </c>
      <c r="F10" s="284"/>
      <c r="G10" s="291"/>
      <c r="H10" s="292"/>
      <c r="I10" s="278"/>
      <c r="J10" s="289">
        <v>10</v>
      </c>
      <c r="K10" s="329">
        <v>18</v>
      </c>
      <c r="L10" s="333" t="str">
        <f>VLOOKUP(K10,'пр.взв.'!B1:H137,2,FALSE)</f>
        <v>ОГАНИСЯН Давид Гагикович</v>
      </c>
      <c r="M10" s="278" t="str">
        <f>VLOOKUP(K10,'пр.взв.'!B1:H137,3,FALSE)</f>
        <v>11.05.1994 кмс</v>
      </c>
      <c r="N10" s="278" t="str">
        <f>VLOOKUP(K10,'пр.взв.'!B1:H137,4,FALSE)</f>
        <v>ЮФО</v>
      </c>
      <c r="O10" s="284"/>
      <c r="P10" s="291"/>
      <c r="Q10" s="292"/>
      <c r="R10" s="278"/>
    </row>
    <row r="11" spans="1:18" ht="12.75" customHeight="1">
      <c r="A11" s="318"/>
      <c r="B11" s="330"/>
      <c r="C11" s="332"/>
      <c r="D11" s="268"/>
      <c r="E11" s="268"/>
      <c r="F11" s="268"/>
      <c r="G11" s="268"/>
      <c r="H11" s="258"/>
      <c r="I11" s="239"/>
      <c r="J11" s="271"/>
      <c r="K11" s="330"/>
      <c r="L11" s="332"/>
      <c r="M11" s="268"/>
      <c r="N11" s="268"/>
      <c r="O11" s="268"/>
      <c r="P11" s="268"/>
      <c r="Q11" s="258"/>
      <c r="R11" s="239"/>
    </row>
    <row r="12" spans="1:18" ht="12.75" customHeight="1">
      <c r="A12" s="318"/>
      <c r="B12" s="325">
        <v>49</v>
      </c>
      <c r="C12" s="327">
        <f>VLOOKUP(B12,'пр.взв.'!B1:H133,2,FALSE)</f>
        <v>0</v>
      </c>
      <c r="D12" s="267">
        <f>VLOOKUP(B12,'пр.взв.'!B1:H139,3,FALSE)</f>
        <v>0</v>
      </c>
      <c r="E12" s="267">
        <f>VLOOKUP(B12,'пр.взв.'!B1:H139,4,FALSE)</f>
        <v>0</v>
      </c>
      <c r="F12" s="265"/>
      <c r="G12" s="265"/>
      <c r="H12" s="244"/>
      <c r="I12" s="244"/>
      <c r="J12" s="271"/>
      <c r="K12" s="325">
        <v>50</v>
      </c>
      <c r="L12" s="327">
        <f>VLOOKUP(K12,'пр.взв.'!B1:H139,2,FALSE)</f>
        <v>0</v>
      </c>
      <c r="M12" s="267">
        <f>VLOOKUP(K12,'пр.взв.'!B1:H139,3,FALSE)</f>
        <v>0</v>
      </c>
      <c r="N12" s="267">
        <f>VLOOKUP(K12,'пр.взв.'!B1:H139,4,FALSE)</f>
        <v>0</v>
      </c>
      <c r="O12" s="265"/>
      <c r="P12" s="265"/>
      <c r="Q12" s="244"/>
      <c r="R12" s="244"/>
    </row>
    <row r="13" spans="1:18" ht="13.5" customHeight="1" thickBot="1">
      <c r="A13" s="321"/>
      <c r="B13" s="326"/>
      <c r="C13" s="328"/>
      <c r="D13" s="285"/>
      <c r="E13" s="285"/>
      <c r="F13" s="282"/>
      <c r="G13" s="282"/>
      <c r="H13" s="283"/>
      <c r="I13" s="283"/>
      <c r="J13" s="286"/>
      <c r="K13" s="326"/>
      <c r="L13" s="328"/>
      <c r="M13" s="285"/>
      <c r="N13" s="285"/>
      <c r="O13" s="282"/>
      <c r="P13" s="282"/>
      <c r="Q13" s="283"/>
      <c r="R13" s="283"/>
    </row>
    <row r="14" spans="1:18" ht="12.75" customHeight="1">
      <c r="A14" s="317">
        <v>3</v>
      </c>
      <c r="B14" s="329">
        <v>9</v>
      </c>
      <c r="C14" s="331" t="str">
        <f>VLOOKUP(B14,'пр.взв.'!B1:H781,2,FALSE)</f>
        <v>ПАШАЕВ Джавид Байрам оглы</v>
      </c>
      <c r="D14" s="290" t="str">
        <f>VLOOKUP(B14,'пр.взв.'!B1:H141,3,FALSE)</f>
        <v>12.04.92 кмс</v>
      </c>
      <c r="E14" s="290" t="str">
        <f>VLOOKUP(B14,'пр.взв.'!B1:H141,4,FALSE)</f>
        <v>УФО</v>
      </c>
      <c r="F14" s="266"/>
      <c r="G14" s="279"/>
      <c r="H14" s="255"/>
      <c r="I14" s="245"/>
      <c r="J14" s="289">
        <v>11</v>
      </c>
      <c r="K14" s="329">
        <v>10</v>
      </c>
      <c r="L14" s="331" t="str">
        <f>VLOOKUP(K14,'пр.взв.'!B1:H141,2,FALSE)</f>
        <v>БЕРОЗОВЧУК Ростислав Станиславович</v>
      </c>
      <c r="M14" s="290" t="str">
        <f>VLOOKUP(K14,'пр.взв.'!B1:H141,3,FALSE)</f>
        <v>20.05.1992 кмс</v>
      </c>
      <c r="N14" s="290" t="str">
        <f>VLOOKUP(K14,'пр.взв.'!B1:H141,4,FALSE)</f>
        <v>Мос</v>
      </c>
      <c r="O14" s="266"/>
      <c r="P14" s="279"/>
      <c r="Q14" s="255"/>
      <c r="R14" s="245"/>
    </row>
    <row r="15" spans="1:18" ht="12.75" customHeight="1">
      <c r="A15" s="318"/>
      <c r="B15" s="330"/>
      <c r="C15" s="332"/>
      <c r="D15" s="268"/>
      <c r="E15" s="268"/>
      <c r="F15" s="268"/>
      <c r="G15" s="268"/>
      <c r="H15" s="258"/>
      <c r="I15" s="239"/>
      <c r="J15" s="271"/>
      <c r="K15" s="330"/>
      <c r="L15" s="332"/>
      <c r="M15" s="268"/>
      <c r="N15" s="268"/>
      <c r="O15" s="268"/>
      <c r="P15" s="268"/>
      <c r="Q15" s="258"/>
      <c r="R15" s="239"/>
    </row>
    <row r="16" spans="1:18" ht="12.75" customHeight="1">
      <c r="A16" s="318"/>
      <c r="B16" s="325">
        <v>41</v>
      </c>
      <c r="C16" s="327">
        <f>VLOOKUP(B16,'пр.взв.'!B1:H801,2,FALSE)</f>
        <v>0</v>
      </c>
      <c r="D16" s="267">
        <f>VLOOKUP(B16,'пр.взв.'!B1:H143,3,FALSE)</f>
        <v>0</v>
      </c>
      <c r="E16" s="267">
        <f>VLOOKUP(B16,'пр.взв.'!B1:H143,4,FALSE)</f>
        <v>0</v>
      </c>
      <c r="F16" s="265"/>
      <c r="G16" s="265"/>
      <c r="H16" s="244"/>
      <c r="I16" s="244"/>
      <c r="J16" s="271"/>
      <c r="K16" s="325">
        <v>42</v>
      </c>
      <c r="L16" s="327">
        <f>VLOOKUP(K16,'пр.взв.'!B1:H143,2,FALSE)</f>
        <v>0</v>
      </c>
      <c r="M16" s="267">
        <f>VLOOKUP(K16,'пр.взв.'!B1:H143,3,FALSE)</f>
        <v>0</v>
      </c>
      <c r="N16" s="267">
        <f>VLOOKUP(K16,'пр.взв.'!B1:H143,4,FALSE)</f>
        <v>0</v>
      </c>
      <c r="O16" s="265"/>
      <c r="P16" s="265"/>
      <c r="Q16" s="244"/>
      <c r="R16" s="244"/>
    </row>
    <row r="17" spans="1:18" ht="13.5" customHeight="1" thickBot="1">
      <c r="A17" s="321"/>
      <c r="B17" s="326"/>
      <c r="C17" s="328"/>
      <c r="D17" s="285"/>
      <c r="E17" s="285"/>
      <c r="F17" s="282"/>
      <c r="G17" s="282"/>
      <c r="H17" s="283"/>
      <c r="I17" s="283"/>
      <c r="J17" s="286"/>
      <c r="K17" s="326"/>
      <c r="L17" s="328"/>
      <c r="M17" s="285"/>
      <c r="N17" s="285"/>
      <c r="O17" s="282"/>
      <c r="P17" s="282"/>
      <c r="Q17" s="283"/>
      <c r="R17" s="283"/>
    </row>
    <row r="18" spans="1:18" ht="12.75" customHeight="1">
      <c r="A18" s="317">
        <v>4</v>
      </c>
      <c r="B18" s="329">
        <v>25</v>
      </c>
      <c r="C18" s="333" t="str">
        <f>VLOOKUP(B18,'пр.взв.'!B1:H821,2,FALSE)</f>
        <v>КУКУШКИН Федор Андреевич</v>
      </c>
      <c r="D18" s="278" t="str">
        <f>VLOOKUP(B18,'пр.взв.'!B1:H145,3,FALSE)</f>
        <v>16.06.1993 кмс</v>
      </c>
      <c r="E18" s="278" t="str">
        <f>VLOOKUP(B18,'пр.взв.'!B1:H145,4,FALSE)</f>
        <v>СЗФО</v>
      </c>
      <c r="F18" s="284"/>
      <c r="G18" s="291"/>
      <c r="H18" s="292"/>
      <c r="I18" s="278"/>
      <c r="J18" s="289">
        <v>12</v>
      </c>
      <c r="K18" s="329">
        <v>26</v>
      </c>
      <c r="L18" s="333" t="str">
        <f>VLOOKUP(K18,'пр.взв.'!B1:H145,2,FALSE)</f>
        <v>ПАХОМОВ Иван Геннадьевич</v>
      </c>
      <c r="M18" s="278" t="str">
        <f>VLOOKUP(K18,'пр.взв.'!B1:H145,3,FALSE)</f>
        <v>04.10.1994 кмс</v>
      </c>
      <c r="N18" s="278" t="str">
        <f>VLOOKUP(K18,'пр.взв.'!B1:H145,4,FALSE)</f>
        <v>ЦФО</v>
      </c>
      <c r="O18" s="268"/>
      <c r="P18" s="269"/>
      <c r="Q18" s="258"/>
      <c r="R18" s="267"/>
    </row>
    <row r="19" spans="1:18" ht="12.75" customHeight="1">
      <c r="A19" s="318"/>
      <c r="B19" s="330"/>
      <c r="C19" s="332"/>
      <c r="D19" s="268"/>
      <c r="E19" s="268"/>
      <c r="F19" s="268"/>
      <c r="G19" s="268"/>
      <c r="H19" s="258"/>
      <c r="I19" s="239"/>
      <c r="J19" s="271"/>
      <c r="K19" s="330"/>
      <c r="L19" s="332"/>
      <c r="M19" s="268"/>
      <c r="N19" s="268"/>
      <c r="O19" s="268"/>
      <c r="P19" s="268"/>
      <c r="Q19" s="258"/>
      <c r="R19" s="239"/>
    </row>
    <row r="20" spans="1:18" ht="12.75" customHeight="1">
      <c r="A20" s="318"/>
      <c r="B20" s="325">
        <v>57</v>
      </c>
      <c r="C20" s="327">
        <f>VLOOKUP(B20,'пр.взв.'!B2:H841,2,FALSE)</f>
        <v>0</v>
      </c>
      <c r="D20" s="267">
        <f>VLOOKUP(B20,'пр.взв.'!B2:H147,3,FALSE)</f>
        <v>0</v>
      </c>
      <c r="E20" s="267">
        <f>VLOOKUP(B20,'пр.взв.'!B2:H147,4,FALSE)</f>
        <v>0</v>
      </c>
      <c r="F20" s="265"/>
      <c r="G20" s="265"/>
      <c r="H20" s="244"/>
      <c r="I20" s="244"/>
      <c r="J20" s="271"/>
      <c r="K20" s="325">
        <v>58</v>
      </c>
      <c r="L20" s="327">
        <f>VLOOKUP(K20,'пр.взв.'!B2:H147,2,FALSE)</f>
        <v>0</v>
      </c>
      <c r="M20" s="267">
        <f>VLOOKUP(K20,'пр.взв.'!B2:H147,3,FALSE)</f>
        <v>0</v>
      </c>
      <c r="N20" s="267">
        <f>VLOOKUP(K20,'пр.взв.'!B2:H147,4,FALSE)</f>
        <v>0</v>
      </c>
      <c r="O20" s="265"/>
      <c r="P20" s="265"/>
      <c r="Q20" s="244"/>
      <c r="R20" s="244"/>
    </row>
    <row r="21" spans="1:18" ht="13.5" customHeight="1" thickBot="1">
      <c r="A21" s="321"/>
      <c r="B21" s="326"/>
      <c r="C21" s="328"/>
      <c r="D21" s="285"/>
      <c r="E21" s="285"/>
      <c r="F21" s="282"/>
      <c r="G21" s="282"/>
      <c r="H21" s="283"/>
      <c r="I21" s="283"/>
      <c r="J21" s="286"/>
      <c r="K21" s="326"/>
      <c r="L21" s="328"/>
      <c r="M21" s="285"/>
      <c r="N21" s="285"/>
      <c r="O21" s="282"/>
      <c r="P21" s="282"/>
      <c r="Q21" s="283"/>
      <c r="R21" s="283"/>
    </row>
    <row r="22" spans="1:18" ht="12.75" customHeight="1">
      <c r="A22" s="318">
        <v>5</v>
      </c>
      <c r="B22" s="329">
        <v>5</v>
      </c>
      <c r="C22" s="331" t="str">
        <f>VLOOKUP(B22,'пр.взв.'!B2:H861,2,FALSE)</f>
        <v>МАНОХИН Николай Сергеевич</v>
      </c>
      <c r="D22" s="290" t="str">
        <f>VLOOKUP(B22,'пр.взв.'!B2:H149,3,FALSE)</f>
        <v>09.07.1992 кмс</v>
      </c>
      <c r="E22" s="290" t="str">
        <f>VLOOKUP(B22,'пр.взв.'!B2:H149,4,FALSE)</f>
        <v>ЦФО</v>
      </c>
      <c r="F22" s="266"/>
      <c r="G22" s="279"/>
      <c r="H22" s="255"/>
      <c r="I22" s="245"/>
      <c r="J22" s="289">
        <v>13</v>
      </c>
      <c r="K22" s="329">
        <v>6</v>
      </c>
      <c r="L22" s="331" t="str">
        <f>VLOOKUP(K22,'пр.взв.'!B2:H149,2,FALSE)</f>
        <v>БОРИСОВ Илья Денисович</v>
      </c>
      <c r="M22" s="290" t="str">
        <f>VLOOKUP(K22,'пр.взв.'!B2:H149,3,FALSE)</f>
        <v>05.04.1993 кмс</v>
      </c>
      <c r="N22" s="290" t="str">
        <f>VLOOKUP(K22,'пр.взв.'!B2:H149,4,FALSE)</f>
        <v>ЦФО</v>
      </c>
      <c r="O22" s="266"/>
      <c r="P22" s="279"/>
      <c r="Q22" s="255"/>
      <c r="R22" s="245"/>
    </row>
    <row r="23" spans="1:18" ht="12.75" customHeight="1">
      <c r="A23" s="318"/>
      <c r="B23" s="330"/>
      <c r="C23" s="332"/>
      <c r="D23" s="268"/>
      <c r="E23" s="268"/>
      <c r="F23" s="268"/>
      <c r="G23" s="268"/>
      <c r="H23" s="258"/>
      <c r="I23" s="239"/>
      <c r="J23" s="271"/>
      <c r="K23" s="330"/>
      <c r="L23" s="332"/>
      <c r="M23" s="268"/>
      <c r="N23" s="268"/>
      <c r="O23" s="268"/>
      <c r="P23" s="268"/>
      <c r="Q23" s="258"/>
      <c r="R23" s="239"/>
    </row>
    <row r="24" spans="1:18" ht="12.75" customHeight="1">
      <c r="A24" s="318"/>
      <c r="B24" s="325">
        <v>37</v>
      </c>
      <c r="C24" s="327">
        <f>VLOOKUP(B24,'пр.взв.'!B2:H881,2,FALSE)</f>
        <v>0</v>
      </c>
      <c r="D24" s="267">
        <f>VLOOKUP(B24,'пр.взв.'!B2:H151,3,FALSE)</f>
        <v>0</v>
      </c>
      <c r="E24" s="267">
        <f>VLOOKUP(B24,'пр.взв.'!B2:H151,4,FALSE)</f>
        <v>0</v>
      </c>
      <c r="F24" s="265"/>
      <c r="G24" s="265"/>
      <c r="H24" s="244"/>
      <c r="I24" s="244"/>
      <c r="J24" s="271"/>
      <c r="K24" s="325">
        <v>38</v>
      </c>
      <c r="L24" s="327">
        <f>VLOOKUP(K24,'пр.взв.'!B2:H151,2,FALSE)</f>
        <v>0</v>
      </c>
      <c r="M24" s="267">
        <f>VLOOKUP(K24,'пр.взв.'!B2:H151,3,FALSE)</f>
        <v>0</v>
      </c>
      <c r="N24" s="267">
        <f>VLOOKUP(K24,'пр.взв.'!B2:H151,4,FALSE)</f>
        <v>0</v>
      </c>
      <c r="O24" s="265"/>
      <c r="P24" s="265"/>
      <c r="Q24" s="244"/>
      <c r="R24" s="244"/>
    </row>
    <row r="25" spans="1:18" ht="13.5" customHeight="1" thickBot="1">
      <c r="A25" s="321"/>
      <c r="B25" s="326"/>
      <c r="C25" s="328"/>
      <c r="D25" s="285"/>
      <c r="E25" s="285"/>
      <c r="F25" s="282"/>
      <c r="G25" s="282"/>
      <c r="H25" s="283"/>
      <c r="I25" s="283"/>
      <c r="J25" s="286"/>
      <c r="K25" s="326"/>
      <c r="L25" s="328"/>
      <c r="M25" s="285"/>
      <c r="N25" s="285"/>
      <c r="O25" s="282"/>
      <c r="P25" s="282"/>
      <c r="Q25" s="283"/>
      <c r="R25" s="283"/>
    </row>
    <row r="26" spans="1:18" ht="12.75" customHeight="1">
      <c r="A26" s="317">
        <v>6</v>
      </c>
      <c r="B26" s="329">
        <v>21</v>
      </c>
      <c r="C26" s="333" t="str">
        <f>VLOOKUP(B26,'пр.взв.'!B2:H901,2,FALSE)</f>
        <v>МКРДУМЯН Гагик Гайкович</v>
      </c>
      <c r="D26" s="278" t="str">
        <f>VLOOKUP(B26,'пр.взв.'!B2:H153,3,FALSE)</f>
        <v>05.06.1993 кмс</v>
      </c>
      <c r="E26" s="278" t="str">
        <f>VLOOKUP(B26,'пр.взв.'!B2:H153,4,FALSE)</f>
        <v>ЮФО</v>
      </c>
      <c r="F26" s="284"/>
      <c r="G26" s="291"/>
      <c r="H26" s="292"/>
      <c r="I26" s="278"/>
      <c r="J26" s="289">
        <v>14</v>
      </c>
      <c r="K26" s="329">
        <v>22</v>
      </c>
      <c r="L26" s="333" t="str">
        <f>VLOOKUP(K26,'пр.взв.'!B2:H153,2,FALSE)</f>
        <v>АКСАГОВ Юсуп-Хаджи Кюраевич</v>
      </c>
      <c r="M26" s="278" t="str">
        <f>VLOOKUP(K26,'пр.взв.'!B2:H153,3,FALSE)</f>
        <v>22.01.1992 кмс</v>
      </c>
      <c r="N26" s="278" t="str">
        <f>VLOOKUP(K26,'пр.взв.'!B2:H153,4,FALSE)</f>
        <v>УФО</v>
      </c>
      <c r="O26" s="284"/>
      <c r="P26" s="291"/>
      <c r="Q26" s="292"/>
      <c r="R26" s="278"/>
    </row>
    <row r="27" spans="1:18" ht="12.75" customHeight="1">
      <c r="A27" s="318"/>
      <c r="B27" s="330"/>
      <c r="C27" s="332"/>
      <c r="D27" s="268"/>
      <c r="E27" s="268"/>
      <c r="F27" s="268"/>
      <c r="G27" s="268"/>
      <c r="H27" s="258"/>
      <c r="I27" s="239"/>
      <c r="J27" s="271"/>
      <c r="K27" s="330"/>
      <c r="L27" s="332"/>
      <c r="M27" s="268"/>
      <c r="N27" s="268"/>
      <c r="O27" s="268"/>
      <c r="P27" s="268"/>
      <c r="Q27" s="258"/>
      <c r="R27" s="239"/>
    </row>
    <row r="28" spans="1:18" ht="12.75" customHeight="1">
      <c r="A28" s="318"/>
      <c r="B28" s="325">
        <v>53</v>
      </c>
      <c r="C28" s="327">
        <f>VLOOKUP(B28,'пр.взв.'!B2:H921,2,FALSE)</f>
        <v>0</v>
      </c>
      <c r="D28" s="267">
        <f>VLOOKUP(B28,'пр.взв.'!B2:H155,3,FALSE)</f>
        <v>0</v>
      </c>
      <c r="E28" s="267">
        <f>VLOOKUP(B28,'пр.взв.'!B2:H155,4,FALSE)</f>
        <v>0</v>
      </c>
      <c r="F28" s="265"/>
      <c r="G28" s="265"/>
      <c r="H28" s="244"/>
      <c r="I28" s="244"/>
      <c r="J28" s="271"/>
      <c r="K28" s="325">
        <v>54</v>
      </c>
      <c r="L28" s="327">
        <f>VLOOKUP(K28,'пр.взв.'!B2:H155,2,FALSE)</f>
        <v>0</v>
      </c>
      <c r="M28" s="267">
        <f>VLOOKUP(K28,'пр.взв.'!B2:H155,3,FALSE)</f>
        <v>0</v>
      </c>
      <c r="N28" s="267">
        <f>VLOOKUP(K28,'пр.взв.'!B2:H155,4,FALSE)</f>
        <v>0</v>
      </c>
      <c r="O28" s="265"/>
      <c r="P28" s="265"/>
      <c r="Q28" s="244"/>
      <c r="R28" s="244"/>
    </row>
    <row r="29" spans="1:18" ht="13.5" customHeight="1" thickBot="1">
      <c r="A29" s="319"/>
      <c r="B29" s="326"/>
      <c r="C29" s="328"/>
      <c r="D29" s="285"/>
      <c r="E29" s="285"/>
      <c r="F29" s="282"/>
      <c r="G29" s="282"/>
      <c r="H29" s="283"/>
      <c r="I29" s="283"/>
      <c r="J29" s="286"/>
      <c r="K29" s="326"/>
      <c r="L29" s="328"/>
      <c r="M29" s="285"/>
      <c r="N29" s="285"/>
      <c r="O29" s="282"/>
      <c r="P29" s="282"/>
      <c r="Q29" s="283"/>
      <c r="R29" s="283"/>
    </row>
    <row r="30" spans="1:18" ht="12.75" customHeight="1">
      <c r="A30" s="317">
        <v>7</v>
      </c>
      <c r="B30" s="329">
        <v>13</v>
      </c>
      <c r="C30" s="331" t="str">
        <f>VLOOKUP(B30,'пр.взв.'!B3:H941,2,FALSE)</f>
        <v>ЦИНЦАЛАШВИЛИ Беслан Нодарович</v>
      </c>
      <c r="D30" s="290" t="str">
        <f>VLOOKUP(B30,'пр.взв.'!B3:H157,3,FALSE)</f>
        <v>08.10.1993 кмс</v>
      </c>
      <c r="E30" s="290" t="str">
        <f>VLOOKUP(B30,'пр.взв.'!B3:H157,4,FALSE)</f>
        <v>Мос</v>
      </c>
      <c r="F30" s="266"/>
      <c r="G30" s="279"/>
      <c r="H30" s="255"/>
      <c r="I30" s="245"/>
      <c r="J30" s="289">
        <v>15</v>
      </c>
      <c r="K30" s="329">
        <v>14</v>
      </c>
      <c r="L30" s="331" t="str">
        <f>VLOOKUP(K30,'пр.взв.'!B3:H157,2,FALSE)</f>
        <v>ДЕМЬЯНЕНКО Сергей Александрович</v>
      </c>
      <c r="M30" s="290" t="str">
        <f>VLOOKUP(K30,'пр.взв.'!B3:H157,3,FALSE)</f>
        <v>13.03.1992 кмс</v>
      </c>
      <c r="N30" s="290" t="str">
        <f>VLOOKUP(K30,'пр.взв.'!B3:H157,4,FALSE)</f>
        <v>СФО</v>
      </c>
      <c r="O30" s="266"/>
      <c r="P30" s="279"/>
      <c r="Q30" s="255"/>
      <c r="R30" s="245"/>
    </row>
    <row r="31" spans="1:18" ht="12.75" customHeight="1">
      <c r="A31" s="318"/>
      <c r="B31" s="330"/>
      <c r="C31" s="332"/>
      <c r="D31" s="268"/>
      <c r="E31" s="268"/>
      <c r="F31" s="268"/>
      <c r="G31" s="268"/>
      <c r="H31" s="258"/>
      <c r="I31" s="239"/>
      <c r="J31" s="271"/>
      <c r="K31" s="330"/>
      <c r="L31" s="332"/>
      <c r="M31" s="268"/>
      <c r="N31" s="268"/>
      <c r="O31" s="268"/>
      <c r="P31" s="268"/>
      <c r="Q31" s="258"/>
      <c r="R31" s="239"/>
    </row>
    <row r="32" spans="1:18" ht="12.75" customHeight="1">
      <c r="A32" s="318"/>
      <c r="B32" s="325">
        <v>45</v>
      </c>
      <c r="C32" s="327">
        <f>VLOOKUP(B32,'пр.взв.'!B3:H961,2,FALSE)</f>
        <v>0</v>
      </c>
      <c r="D32" s="267">
        <f>VLOOKUP(B32,'пр.взв.'!B3:H159,3,FALSE)</f>
        <v>0</v>
      </c>
      <c r="E32" s="267">
        <f>VLOOKUP(B32,'пр.взв.'!B3:H159,4,FALSE)</f>
        <v>0</v>
      </c>
      <c r="F32" s="265"/>
      <c r="G32" s="265"/>
      <c r="H32" s="244"/>
      <c r="I32" s="244"/>
      <c r="J32" s="271"/>
      <c r="K32" s="325">
        <v>46</v>
      </c>
      <c r="L32" s="327">
        <f>VLOOKUP(K32,'пр.взв.'!B3:H159,2,FALSE)</f>
        <v>0</v>
      </c>
      <c r="M32" s="267">
        <f>VLOOKUP(K32,'пр.взв.'!B3:H159,3,FALSE)</f>
        <v>0</v>
      </c>
      <c r="N32" s="267">
        <f>VLOOKUP(K32,'пр.взв.'!B3:H159,4,FALSE)</f>
        <v>0</v>
      </c>
      <c r="O32" s="265"/>
      <c r="P32" s="265"/>
      <c r="Q32" s="244"/>
      <c r="R32" s="244"/>
    </row>
    <row r="33" spans="1:18" ht="13.5" customHeight="1" thickBot="1">
      <c r="A33" s="321"/>
      <c r="B33" s="326"/>
      <c r="C33" s="328"/>
      <c r="D33" s="285"/>
      <c r="E33" s="285"/>
      <c r="F33" s="282"/>
      <c r="G33" s="282"/>
      <c r="H33" s="283"/>
      <c r="I33" s="283"/>
      <c r="J33" s="286"/>
      <c r="K33" s="326"/>
      <c r="L33" s="328"/>
      <c r="M33" s="285"/>
      <c r="N33" s="285"/>
      <c r="O33" s="282"/>
      <c r="P33" s="282"/>
      <c r="Q33" s="283"/>
      <c r="R33" s="283"/>
    </row>
    <row r="34" spans="1:18" ht="12.75" customHeight="1">
      <c r="A34" s="317">
        <v>8</v>
      </c>
      <c r="B34" s="329">
        <v>29</v>
      </c>
      <c r="C34" s="333" t="str">
        <f>VLOOKUP(B34,'пр.взв.'!B3:H981,2,FALSE)</f>
        <v>НАНУШЯН Саркис Спиридонович</v>
      </c>
      <c r="D34" s="290" t="str">
        <f>VLOOKUP(B34,'пр.взв.'!B3:H161,3,FALSE)</f>
        <v>14.09.1992 1</v>
      </c>
      <c r="E34" s="290" t="str">
        <f>VLOOKUP(B34,'пр.взв.'!B3:H161,4,FALSE)</f>
        <v>ЦФО</v>
      </c>
      <c r="F34" s="284"/>
      <c r="G34" s="291"/>
      <c r="H34" s="292"/>
      <c r="I34" s="278"/>
      <c r="J34" s="334">
        <v>16</v>
      </c>
      <c r="K34" s="329">
        <v>30</v>
      </c>
      <c r="L34" s="333" t="str">
        <f>VLOOKUP(K34,'пр.взв.'!B3:H161,2,FALSE)</f>
        <v>ЛЕВИН Виктор Сергеевич</v>
      </c>
      <c r="M34" s="290" t="str">
        <f>VLOOKUP(K34,'пр.взв.'!B3:H161,3,FALSE)</f>
        <v>29.09.1993 кмс</v>
      </c>
      <c r="N34" s="290" t="str">
        <f>VLOOKUP(K34,'пр.взв.'!B3:H161,4,FALSE)</f>
        <v>ДВФО</v>
      </c>
      <c r="O34" s="268"/>
      <c r="P34" s="269"/>
      <c r="Q34" s="258"/>
      <c r="R34" s="267"/>
    </row>
    <row r="35" spans="1:18" ht="12.75" customHeight="1">
      <c r="A35" s="318"/>
      <c r="B35" s="330"/>
      <c r="C35" s="332"/>
      <c r="D35" s="268"/>
      <c r="E35" s="268"/>
      <c r="F35" s="268"/>
      <c r="G35" s="268"/>
      <c r="H35" s="258"/>
      <c r="I35" s="239"/>
      <c r="J35" s="335"/>
      <c r="K35" s="330"/>
      <c r="L35" s="332"/>
      <c r="M35" s="268"/>
      <c r="N35" s="268"/>
      <c r="O35" s="268"/>
      <c r="P35" s="268"/>
      <c r="Q35" s="258"/>
      <c r="R35" s="239"/>
    </row>
    <row r="36" spans="1:18" ht="12.75" customHeight="1">
      <c r="A36" s="318"/>
      <c r="B36" s="325">
        <v>61</v>
      </c>
      <c r="C36" s="327">
        <f>VLOOKUP(B36,'пр.взв.'!B3:H1010,2,FALSE)</f>
        <v>0</v>
      </c>
      <c r="D36" s="267">
        <f>VLOOKUP(B36,'пр.взв.'!B3:H163,3,FALSE)</f>
        <v>0</v>
      </c>
      <c r="E36" s="267">
        <f>VLOOKUP(B36,'пр.взв.'!B3:H163,4,FALSE)</f>
        <v>0</v>
      </c>
      <c r="F36" s="265"/>
      <c r="G36" s="265"/>
      <c r="H36" s="244"/>
      <c r="I36" s="244"/>
      <c r="J36" s="335"/>
      <c r="K36" s="325">
        <v>62</v>
      </c>
      <c r="L36" s="327">
        <f>VLOOKUP(K36,'пр.взв.'!B3:H163,2,FALSE)</f>
        <v>0</v>
      </c>
      <c r="M36" s="267">
        <f>VLOOKUP(K36,'пр.взв.'!B3:H163,3,FALSE)</f>
        <v>0</v>
      </c>
      <c r="N36" s="267">
        <f>VLOOKUP(K36,'пр.взв.'!B3:H163,4,FALSE)</f>
        <v>0</v>
      </c>
      <c r="O36" s="265"/>
      <c r="P36" s="265"/>
      <c r="Q36" s="244"/>
      <c r="R36" s="244"/>
    </row>
    <row r="37" spans="1:18" ht="13.5" customHeight="1" thickBot="1">
      <c r="A37" s="319"/>
      <c r="B37" s="337"/>
      <c r="C37" s="338"/>
      <c r="D37" s="339"/>
      <c r="E37" s="339"/>
      <c r="F37" s="340"/>
      <c r="G37" s="340"/>
      <c r="H37" s="341"/>
      <c r="I37" s="341"/>
      <c r="J37" s="336"/>
      <c r="K37" s="337"/>
      <c r="L37" s="338"/>
      <c r="M37" s="339"/>
      <c r="N37" s="339"/>
      <c r="O37" s="340"/>
      <c r="P37" s="340"/>
      <c r="Q37" s="341"/>
      <c r="R37" s="341"/>
    </row>
    <row r="38" spans="1:19" ht="13.5" customHeight="1" thickTop="1">
      <c r="A38" s="317">
        <v>9</v>
      </c>
      <c r="B38" s="344">
        <v>3</v>
      </c>
      <c r="C38" s="331" t="str">
        <f>VLOOKUP(B38,'пр.взв.'!B6:H133,2,FALSE)</f>
        <v>ЛЯФИШЕВ Салим Асланович</v>
      </c>
      <c r="D38" s="290" t="str">
        <f>VLOOKUP(B38,'пр.взв.'!B3:H165,3,FALSE)</f>
        <v>26.05.1993 кмс</v>
      </c>
      <c r="E38" s="290" t="str">
        <f>VLOOKUP(B38,'пр.взв.'!B3:H165,4,FALSE)</f>
        <v>ЮФО</v>
      </c>
      <c r="F38" s="266"/>
      <c r="G38" s="279"/>
      <c r="H38" s="255"/>
      <c r="I38" s="245"/>
      <c r="J38" s="335">
        <v>9</v>
      </c>
      <c r="K38" s="344">
        <v>4</v>
      </c>
      <c r="L38" s="331" t="str">
        <f>VLOOKUP(K38,'пр.взв.'!B3:H165,2,FALSE)</f>
        <v>СОГОЛАШВИЛИ Георгий Теймуразович</v>
      </c>
      <c r="M38" s="290" t="str">
        <f>VLOOKUP(K38,'пр.взв.'!B3:H165,3,FALSE)</f>
        <v>08.04.1992 кмс</v>
      </c>
      <c r="N38" s="290" t="str">
        <f>VLOOKUP(K38,'пр.взв.'!B3:H165,4,FALSE)</f>
        <v>УФО</v>
      </c>
      <c r="O38" s="266"/>
      <c r="P38" s="279"/>
      <c r="Q38" s="255"/>
      <c r="R38" s="346"/>
      <c r="S38" s="12"/>
    </row>
    <row r="39" spans="1:19" ht="12.75" customHeight="1">
      <c r="A39" s="318"/>
      <c r="B39" s="330"/>
      <c r="C39" s="332"/>
      <c r="D39" s="268"/>
      <c r="E39" s="268"/>
      <c r="F39" s="268"/>
      <c r="G39" s="268"/>
      <c r="H39" s="258"/>
      <c r="I39" s="239"/>
      <c r="J39" s="335"/>
      <c r="K39" s="330"/>
      <c r="L39" s="332"/>
      <c r="M39" s="268"/>
      <c r="N39" s="268"/>
      <c r="O39" s="268"/>
      <c r="P39" s="268"/>
      <c r="Q39" s="258"/>
      <c r="R39" s="347"/>
      <c r="S39" s="12"/>
    </row>
    <row r="40" spans="1:19" ht="12.75" customHeight="1">
      <c r="A40" s="318"/>
      <c r="B40" s="325">
        <v>35</v>
      </c>
      <c r="C40" s="327">
        <f>VLOOKUP(B40,'пр.взв.'!B1:H1104,2,FALSE)</f>
        <v>0</v>
      </c>
      <c r="D40" s="267">
        <f>VLOOKUP(B40,'пр.взв.'!B4:H167,3,FALSE)</f>
        <v>0</v>
      </c>
      <c r="E40" s="267">
        <f>VLOOKUP(B40,'пр.взв.'!B4:H167,4,FALSE)</f>
        <v>0</v>
      </c>
      <c r="F40" s="265"/>
      <c r="G40" s="265"/>
      <c r="H40" s="244"/>
      <c r="I40" s="244"/>
      <c r="J40" s="335"/>
      <c r="K40" s="325">
        <v>36</v>
      </c>
      <c r="L40" s="327">
        <f>VLOOKUP(K40,'пр.взв.'!B4:H167,2,FALSE)</f>
        <v>0</v>
      </c>
      <c r="M40" s="267">
        <f>VLOOKUP(K40,'пр.взв.'!B4:H167,3,FALSE)</f>
        <v>0</v>
      </c>
      <c r="N40" s="267">
        <f>VLOOKUP(K40,'пр.взв.'!B4:H167,4,FALSE)</f>
        <v>0</v>
      </c>
      <c r="O40" s="265"/>
      <c r="P40" s="265"/>
      <c r="Q40" s="244"/>
      <c r="R40" s="342"/>
      <c r="S40" s="12"/>
    </row>
    <row r="41" spans="1:19" ht="13.5" customHeight="1" thickBot="1">
      <c r="A41" s="321"/>
      <c r="B41" s="326"/>
      <c r="C41" s="328"/>
      <c r="D41" s="285"/>
      <c r="E41" s="285"/>
      <c r="F41" s="282"/>
      <c r="G41" s="282"/>
      <c r="H41" s="283"/>
      <c r="I41" s="283"/>
      <c r="J41" s="345"/>
      <c r="K41" s="326"/>
      <c r="L41" s="328"/>
      <c r="M41" s="285"/>
      <c r="N41" s="285"/>
      <c r="O41" s="282"/>
      <c r="P41" s="282"/>
      <c r="Q41" s="283"/>
      <c r="R41" s="343"/>
      <c r="S41" s="12"/>
    </row>
    <row r="42" spans="1:18" ht="12.75" customHeight="1">
      <c r="A42" s="317">
        <v>10</v>
      </c>
      <c r="B42" s="329">
        <v>19</v>
      </c>
      <c r="C42" s="333" t="str">
        <f>VLOOKUP(B42,'пр.взв.'!B3:H1106,2,FALSE)</f>
        <v>ГОГУЕВ Солтан-Мурат Тохтарович</v>
      </c>
      <c r="D42" s="278" t="str">
        <f>VLOOKUP(B42,'пр.взв.'!B4:H169,3,FALSE)</f>
        <v>23.07.1992 кмс</v>
      </c>
      <c r="E42" s="278" t="str">
        <f>VLOOKUP(B42,'пр.взв.'!B4:H169,4,FALSE)</f>
        <v>СКФО</v>
      </c>
      <c r="F42" s="284"/>
      <c r="G42" s="291"/>
      <c r="H42" s="292"/>
      <c r="I42" s="278"/>
      <c r="J42" s="289">
        <v>10</v>
      </c>
      <c r="K42" s="329">
        <v>20</v>
      </c>
      <c r="L42" s="333" t="str">
        <f>VLOOKUP(K42,'пр.взв.'!B4:H169,2,FALSE)</f>
        <v>БАЛЯБИН Максим Владимирович </v>
      </c>
      <c r="M42" s="278" t="str">
        <f>VLOOKUP(K42,'пр.взв.'!B4:H169,3,FALSE)</f>
        <v>12.08. 1993 кмс</v>
      </c>
      <c r="N42" s="278" t="str">
        <f>VLOOKUP(K42,'пр.взв.'!B4:H169,4,FALSE)</f>
        <v>СЗФО</v>
      </c>
      <c r="O42" s="284"/>
      <c r="P42" s="291"/>
      <c r="Q42" s="292"/>
      <c r="R42" s="278"/>
    </row>
    <row r="43" spans="1:18" ht="12.75" customHeight="1">
      <c r="A43" s="318"/>
      <c r="B43" s="330"/>
      <c r="C43" s="332"/>
      <c r="D43" s="268"/>
      <c r="E43" s="268"/>
      <c r="F43" s="268"/>
      <c r="G43" s="268"/>
      <c r="H43" s="258"/>
      <c r="I43" s="239"/>
      <c r="J43" s="271"/>
      <c r="K43" s="330"/>
      <c r="L43" s="332"/>
      <c r="M43" s="268"/>
      <c r="N43" s="268"/>
      <c r="O43" s="268"/>
      <c r="P43" s="268"/>
      <c r="Q43" s="258"/>
      <c r="R43" s="239"/>
    </row>
    <row r="44" spans="1:18" ht="12.75" customHeight="1">
      <c r="A44" s="318"/>
      <c r="B44" s="325">
        <v>51</v>
      </c>
      <c r="C44" s="327">
        <f>VLOOKUP(B44,'пр.взв.'!B3:H1108,2,FALSE)</f>
        <v>0</v>
      </c>
      <c r="D44" s="267">
        <f>VLOOKUP(B44,'пр.взв.'!B4:H171,3,FALSE)</f>
        <v>0</v>
      </c>
      <c r="E44" s="267">
        <f>VLOOKUP(B44,'пр.взв.'!B4:H171,4,FALSE)</f>
        <v>0</v>
      </c>
      <c r="F44" s="265"/>
      <c r="G44" s="265"/>
      <c r="H44" s="244"/>
      <c r="I44" s="244"/>
      <c r="J44" s="271"/>
      <c r="K44" s="325">
        <v>52</v>
      </c>
      <c r="L44" s="327">
        <f>VLOOKUP(K44,'пр.взв.'!B4:H171,2,FALSE)</f>
        <v>0</v>
      </c>
      <c r="M44" s="267">
        <f>VLOOKUP(K44,'пр.взв.'!B4:H171,3,FALSE)</f>
        <v>0</v>
      </c>
      <c r="N44" s="267">
        <f>VLOOKUP(K44,'пр.взв.'!B4:H171,4,FALSE)</f>
        <v>0</v>
      </c>
      <c r="O44" s="265"/>
      <c r="P44" s="265"/>
      <c r="Q44" s="244"/>
      <c r="R44" s="244"/>
    </row>
    <row r="45" spans="1:18" ht="13.5" customHeight="1" thickBot="1">
      <c r="A45" s="319"/>
      <c r="B45" s="326"/>
      <c r="C45" s="328"/>
      <c r="D45" s="285"/>
      <c r="E45" s="285"/>
      <c r="F45" s="282"/>
      <c r="G45" s="282"/>
      <c r="H45" s="283"/>
      <c r="I45" s="283"/>
      <c r="J45" s="286"/>
      <c r="K45" s="326"/>
      <c r="L45" s="328"/>
      <c r="M45" s="285"/>
      <c r="N45" s="285"/>
      <c r="O45" s="282"/>
      <c r="P45" s="282"/>
      <c r="Q45" s="283"/>
      <c r="R45" s="283"/>
    </row>
    <row r="46" spans="1:18" ht="12.75" customHeight="1">
      <c r="A46" s="317">
        <v>11</v>
      </c>
      <c r="B46" s="329">
        <v>11</v>
      </c>
      <c r="C46" s="331" t="str">
        <f>VLOOKUP(B46,'пр.взв.'!B3:H1101,2,FALSE)</f>
        <v>ЖЕЛАГА Филипп Олегович</v>
      </c>
      <c r="D46" s="290" t="str">
        <f>VLOOKUP(B46,'пр.взв.'!B4:H173,3,FALSE)</f>
        <v>15.02.1992 кмс</v>
      </c>
      <c r="E46" s="290" t="str">
        <f>VLOOKUP(B46,'пр.взв.'!B4:H173,4,FALSE)</f>
        <v>ЦФО</v>
      </c>
      <c r="F46" s="266"/>
      <c r="G46" s="279"/>
      <c r="H46" s="255"/>
      <c r="I46" s="245"/>
      <c r="J46" s="289">
        <v>11</v>
      </c>
      <c r="K46" s="329">
        <v>12</v>
      </c>
      <c r="L46" s="331" t="str">
        <f>VLOOKUP(K46,'пр.взв.'!B4:H173,2,FALSE)</f>
        <v>ДМИТРИЕВ Александр Александрович</v>
      </c>
      <c r="M46" s="290" t="str">
        <f>VLOOKUP(K46,'пр.взв.'!B4:H173,3,FALSE)</f>
        <v>11.04.1992 кмс</v>
      </c>
      <c r="N46" s="290" t="str">
        <f>VLOOKUP(K46,'пр.взв.'!B4:H173,4,FALSE)</f>
        <v>ПФО</v>
      </c>
      <c r="O46" s="266"/>
      <c r="P46" s="279"/>
      <c r="Q46" s="255"/>
      <c r="R46" s="245"/>
    </row>
    <row r="47" spans="1:18" ht="12.75" customHeight="1">
      <c r="A47" s="318"/>
      <c r="B47" s="330"/>
      <c r="C47" s="332"/>
      <c r="D47" s="268"/>
      <c r="E47" s="268"/>
      <c r="F47" s="268"/>
      <c r="G47" s="268"/>
      <c r="H47" s="258"/>
      <c r="I47" s="239"/>
      <c r="J47" s="271"/>
      <c r="K47" s="330"/>
      <c r="L47" s="332"/>
      <c r="M47" s="268"/>
      <c r="N47" s="268"/>
      <c r="O47" s="268"/>
      <c r="P47" s="268"/>
      <c r="Q47" s="258"/>
      <c r="R47" s="239"/>
    </row>
    <row r="48" spans="1:18" ht="12.75" customHeight="1">
      <c r="A48" s="318"/>
      <c r="B48" s="325">
        <v>43</v>
      </c>
      <c r="C48" s="327">
        <f>VLOOKUP(B48,'пр.взв.'!B3:H112,2,FALSE)</f>
        <v>0</v>
      </c>
      <c r="D48" s="267">
        <f>VLOOKUP(B48,'пр.взв.'!B4:H175,3,FALSE)</f>
        <v>0</v>
      </c>
      <c r="E48" s="267">
        <f>VLOOKUP(B48,'пр.взв.'!B4:H175,4,FALSE)</f>
        <v>0</v>
      </c>
      <c r="F48" s="265"/>
      <c r="G48" s="265"/>
      <c r="H48" s="244"/>
      <c r="I48" s="244"/>
      <c r="J48" s="271"/>
      <c r="K48" s="325">
        <v>44</v>
      </c>
      <c r="L48" s="327">
        <f>VLOOKUP(K48,'пр.взв.'!B4:H175,2,FALSE)</f>
        <v>0</v>
      </c>
      <c r="M48" s="267">
        <f>VLOOKUP(K48,'пр.взв.'!B4:H175,3,FALSE)</f>
        <v>0</v>
      </c>
      <c r="N48" s="267">
        <f>VLOOKUP(K48,'пр.взв.'!B4:H175,4,FALSE)</f>
        <v>0</v>
      </c>
      <c r="O48" s="265"/>
      <c r="P48" s="265"/>
      <c r="Q48" s="244"/>
      <c r="R48" s="244"/>
    </row>
    <row r="49" spans="1:18" ht="13.5" customHeight="1" thickBot="1">
      <c r="A49" s="321"/>
      <c r="B49" s="326"/>
      <c r="C49" s="328"/>
      <c r="D49" s="285"/>
      <c r="E49" s="285"/>
      <c r="F49" s="282"/>
      <c r="G49" s="282"/>
      <c r="H49" s="283"/>
      <c r="I49" s="283"/>
      <c r="J49" s="286"/>
      <c r="K49" s="326"/>
      <c r="L49" s="328"/>
      <c r="M49" s="285"/>
      <c r="N49" s="285"/>
      <c r="O49" s="282"/>
      <c r="P49" s="282"/>
      <c r="Q49" s="283"/>
      <c r="R49" s="283"/>
    </row>
    <row r="50" spans="1:18" ht="12.75" customHeight="1">
      <c r="A50" s="317">
        <v>12</v>
      </c>
      <c r="B50" s="329">
        <v>27</v>
      </c>
      <c r="C50" s="333" t="str">
        <f>VLOOKUP(B50,'пр.взв.'!B3:H114,2,FALSE)</f>
        <v>ВОДОПЬЯНОВ Михаил Валерьевич</v>
      </c>
      <c r="D50" s="278" t="str">
        <f>VLOOKUP(B50,'пр.взв.'!B5:H177,3,FALSE)</f>
        <v>09.03.1994 кмс</v>
      </c>
      <c r="E50" s="278" t="str">
        <f>VLOOKUP(B50,'пр.взв.'!B5:H177,4,FALSE)</f>
        <v>ПФО</v>
      </c>
      <c r="F50" s="284"/>
      <c r="G50" s="291"/>
      <c r="H50" s="292"/>
      <c r="I50" s="278"/>
      <c r="J50" s="289">
        <v>12</v>
      </c>
      <c r="K50" s="329">
        <v>28</v>
      </c>
      <c r="L50" s="333" t="str">
        <f>VLOOKUP(K50,'пр.взв.'!B5:H177,2,FALSE)</f>
        <v>КИСЕЛЕВ Максин Дмитриевич</v>
      </c>
      <c r="M50" s="278" t="str">
        <f>VLOOKUP(K50,'пр.взв.'!B5:H177,3,FALSE)</f>
        <v>24.01.1992 мс</v>
      </c>
      <c r="N50" s="278" t="str">
        <f>VLOOKUP(K50,'пр.взв.'!B5:H177,4,FALSE)</f>
        <v>ЦФО</v>
      </c>
      <c r="O50" s="268"/>
      <c r="P50" s="269"/>
      <c r="Q50" s="258"/>
      <c r="R50" s="267"/>
    </row>
    <row r="51" spans="1:18" ht="12.75" customHeight="1">
      <c r="A51" s="318"/>
      <c r="B51" s="330"/>
      <c r="C51" s="332"/>
      <c r="D51" s="268"/>
      <c r="E51" s="268"/>
      <c r="F51" s="268"/>
      <c r="G51" s="268"/>
      <c r="H51" s="258"/>
      <c r="I51" s="239"/>
      <c r="J51" s="271"/>
      <c r="K51" s="330"/>
      <c r="L51" s="332"/>
      <c r="M51" s="268"/>
      <c r="N51" s="268"/>
      <c r="O51" s="268"/>
      <c r="P51" s="268"/>
      <c r="Q51" s="258"/>
      <c r="R51" s="239"/>
    </row>
    <row r="52" spans="1:18" ht="12.75" customHeight="1">
      <c r="A52" s="318"/>
      <c r="B52" s="325">
        <v>59</v>
      </c>
      <c r="C52" s="327">
        <f>VLOOKUP(B52,'пр.взв.'!B3:H1160,2,FALSE)</f>
        <v>0</v>
      </c>
      <c r="D52" s="267">
        <f>VLOOKUP(B52,'пр.взв.'!B5:H179,3,FALSE)</f>
        <v>0</v>
      </c>
      <c r="E52" s="267">
        <f>VLOOKUP(B52,'пр.взв.'!B5:H179,4,FALSE)</f>
        <v>0</v>
      </c>
      <c r="F52" s="265"/>
      <c r="G52" s="265"/>
      <c r="H52" s="244"/>
      <c r="I52" s="244"/>
      <c r="J52" s="271"/>
      <c r="K52" s="325">
        <v>60</v>
      </c>
      <c r="L52" s="327">
        <f>VLOOKUP(K52,'пр.взв.'!B5:H179,2,FALSE)</f>
        <v>0</v>
      </c>
      <c r="M52" s="267">
        <f>VLOOKUP(K52,'пр.взв.'!B5:H179,3,FALSE)</f>
        <v>0</v>
      </c>
      <c r="N52" s="267">
        <f>VLOOKUP(K52,'пр.взв.'!B5:H179,4,FALSE)</f>
        <v>0</v>
      </c>
      <c r="O52" s="265"/>
      <c r="P52" s="265"/>
      <c r="Q52" s="244"/>
      <c r="R52" s="244"/>
    </row>
    <row r="53" spans="1:18" ht="13.5" customHeight="1" thickBot="1">
      <c r="A53" s="319"/>
      <c r="B53" s="326"/>
      <c r="C53" s="328"/>
      <c r="D53" s="285"/>
      <c r="E53" s="285"/>
      <c r="F53" s="282"/>
      <c r="G53" s="282"/>
      <c r="H53" s="283"/>
      <c r="I53" s="283"/>
      <c r="J53" s="286"/>
      <c r="K53" s="326"/>
      <c r="L53" s="328"/>
      <c r="M53" s="285"/>
      <c r="N53" s="285"/>
      <c r="O53" s="282"/>
      <c r="P53" s="282"/>
      <c r="Q53" s="283"/>
      <c r="R53" s="283"/>
    </row>
    <row r="54" spans="1:18" ht="12.75" customHeight="1">
      <c r="A54" s="317">
        <v>13</v>
      </c>
      <c r="B54" s="329">
        <v>7</v>
      </c>
      <c r="C54" s="331" t="str">
        <f>VLOOKUP(B54,'пр.взв.'!B3:H118,2,FALSE)</f>
        <v>ГАЛСТЯН Самвел МКРТИЧОВИЧ</v>
      </c>
      <c r="D54" s="290" t="str">
        <f>VLOOKUP(B54,'пр.взв.'!B5:H181,3,FALSE)</f>
        <v>22.07.1993 мс</v>
      </c>
      <c r="E54" s="290" t="str">
        <f>VLOOKUP(B54,'пр.взв.'!B5:H181,4,FALSE)</f>
        <v>ЮФО</v>
      </c>
      <c r="F54" s="266"/>
      <c r="G54" s="279"/>
      <c r="H54" s="255"/>
      <c r="I54" s="245"/>
      <c r="J54" s="289">
        <v>13</v>
      </c>
      <c r="K54" s="329">
        <v>8</v>
      </c>
      <c r="L54" s="331" t="str">
        <f>VLOOKUP(K54,'пр.взв.'!B5:H181,2,FALSE)</f>
        <v>ТЮЛЬПАРОВ Айдамир Аскарбиевич</v>
      </c>
      <c r="M54" s="290" t="str">
        <f>VLOOKUP(K54,'пр.взв.'!B5:H181,3,FALSE)</f>
        <v>30.03.1992 кмс</v>
      </c>
      <c r="N54" s="290" t="str">
        <f>VLOOKUP(K54,'пр.взв.'!B5:H181,4,FALSE)</f>
        <v>ЮФО</v>
      </c>
      <c r="O54" s="266"/>
      <c r="P54" s="279"/>
      <c r="Q54" s="255"/>
      <c r="R54" s="245"/>
    </row>
    <row r="55" spans="1:18" ht="12.75" customHeight="1">
      <c r="A55" s="318"/>
      <c r="B55" s="330"/>
      <c r="C55" s="332"/>
      <c r="D55" s="268"/>
      <c r="E55" s="268"/>
      <c r="F55" s="268"/>
      <c r="G55" s="268"/>
      <c r="H55" s="258"/>
      <c r="I55" s="239"/>
      <c r="J55" s="271"/>
      <c r="K55" s="330"/>
      <c r="L55" s="332"/>
      <c r="M55" s="268"/>
      <c r="N55" s="268"/>
      <c r="O55" s="268"/>
      <c r="P55" s="268"/>
      <c r="Q55" s="258"/>
      <c r="R55" s="239"/>
    </row>
    <row r="56" spans="1:18" ht="12.75" customHeight="1">
      <c r="A56" s="318"/>
      <c r="B56" s="325">
        <v>39</v>
      </c>
      <c r="C56" s="327">
        <f>VLOOKUP(B56,'пр.взв.'!B3:H120,2,FALSE)</f>
        <v>0</v>
      </c>
      <c r="D56" s="267">
        <f>VLOOKUP(B56,'пр.взв.'!B5:H183,3,FALSE)</f>
        <v>0</v>
      </c>
      <c r="E56" s="267">
        <f>VLOOKUP(B56,'пр.взв.'!B5:H183,4,FALSE)</f>
        <v>0</v>
      </c>
      <c r="F56" s="265"/>
      <c r="G56" s="265"/>
      <c r="H56" s="244"/>
      <c r="I56" s="244"/>
      <c r="J56" s="271"/>
      <c r="K56" s="325">
        <v>40</v>
      </c>
      <c r="L56" s="327">
        <f>VLOOKUP(K56,'пр.взв.'!B5:H183,2,FALSE)</f>
        <v>0</v>
      </c>
      <c r="M56" s="267">
        <f>VLOOKUP(K56,'пр.взв.'!B5:H183,3,FALSE)</f>
        <v>0</v>
      </c>
      <c r="N56" s="267">
        <f>VLOOKUP(K56,'пр.взв.'!B5:H183,4,FALSE)</f>
        <v>0</v>
      </c>
      <c r="O56" s="265"/>
      <c r="P56" s="265"/>
      <c r="Q56" s="244"/>
      <c r="R56" s="244"/>
    </row>
    <row r="57" spans="1:18" ht="12.75" customHeight="1" thickBot="1">
      <c r="A57" s="321"/>
      <c r="B57" s="326"/>
      <c r="C57" s="328"/>
      <c r="D57" s="285"/>
      <c r="E57" s="285"/>
      <c r="F57" s="282"/>
      <c r="G57" s="282"/>
      <c r="H57" s="283"/>
      <c r="I57" s="283"/>
      <c r="J57" s="286"/>
      <c r="K57" s="326"/>
      <c r="L57" s="328"/>
      <c r="M57" s="285"/>
      <c r="N57" s="285"/>
      <c r="O57" s="282"/>
      <c r="P57" s="282"/>
      <c r="Q57" s="283"/>
      <c r="R57" s="283"/>
    </row>
    <row r="58" spans="1:18" ht="12.75" customHeight="1">
      <c r="A58" s="317">
        <v>14</v>
      </c>
      <c r="B58" s="329">
        <v>23</v>
      </c>
      <c r="C58" s="333" t="str">
        <f>VLOOKUP(B58,'пр.взв.'!B3:H122,2,FALSE)</f>
        <v>ГУЛИЕВ Горхмаз Сахавет Оглы</v>
      </c>
      <c r="D58" s="278" t="str">
        <f>VLOOKUP(B58,'пр.взв.'!B5:H185,3,FALSE)</f>
        <v>21.04.1992 кмс</v>
      </c>
      <c r="E58" s="278" t="str">
        <f>VLOOKUP(B58,'пр.взв.'!B5:H185,4,FALSE)</f>
        <v>СФО</v>
      </c>
      <c r="F58" s="284"/>
      <c r="G58" s="291"/>
      <c r="H58" s="292"/>
      <c r="I58" s="278"/>
      <c r="J58" s="289">
        <v>14</v>
      </c>
      <c r="K58" s="329">
        <v>24</v>
      </c>
      <c r="L58" s="333" t="str">
        <f>VLOOKUP(K58,'пр.взв.'!B5:H185,2,FALSE)</f>
        <v>КОРЕЛИ Георгий Кобаевич</v>
      </c>
      <c r="M58" s="278" t="str">
        <f>VLOOKUP(K58,'пр.взв.'!B5:H185,3,FALSE)</f>
        <v>08.03.1992 мс</v>
      </c>
      <c r="N58" s="278" t="str">
        <f>VLOOKUP(K58,'пр.взв.'!B5:H185,4,FALSE)</f>
        <v>Мос</v>
      </c>
      <c r="O58" s="284"/>
      <c r="P58" s="291"/>
      <c r="Q58" s="292"/>
      <c r="R58" s="278"/>
    </row>
    <row r="59" spans="1:18" ht="12.75" customHeight="1">
      <c r="A59" s="318"/>
      <c r="B59" s="330"/>
      <c r="C59" s="332"/>
      <c r="D59" s="268"/>
      <c r="E59" s="268"/>
      <c r="F59" s="268"/>
      <c r="G59" s="268"/>
      <c r="H59" s="258"/>
      <c r="I59" s="239"/>
      <c r="J59" s="271"/>
      <c r="K59" s="330"/>
      <c r="L59" s="332"/>
      <c r="M59" s="268"/>
      <c r="N59" s="268"/>
      <c r="O59" s="268"/>
      <c r="P59" s="268"/>
      <c r="Q59" s="258"/>
      <c r="R59" s="239"/>
    </row>
    <row r="60" spans="1:18" ht="12.75" customHeight="1">
      <c r="A60" s="318"/>
      <c r="B60" s="325">
        <v>55</v>
      </c>
      <c r="C60" s="327">
        <f>VLOOKUP(B60,'пр.взв.'!B3:H124,2,FALSE)</f>
        <v>0</v>
      </c>
      <c r="D60" s="267">
        <f>VLOOKUP(B60,'пр.взв.'!B6:H187,3,FALSE)</f>
        <v>0</v>
      </c>
      <c r="E60" s="267">
        <f>VLOOKUP(B60,'пр.взв.'!B6:H187,4,FALSE)</f>
        <v>0</v>
      </c>
      <c r="F60" s="265"/>
      <c r="G60" s="265"/>
      <c r="H60" s="244"/>
      <c r="I60" s="244"/>
      <c r="J60" s="271"/>
      <c r="K60" s="325">
        <v>56</v>
      </c>
      <c r="L60" s="327">
        <f>VLOOKUP(K60,'пр.взв.'!B1:H187,2,FALSE)</f>
        <v>0</v>
      </c>
      <c r="M60" s="267">
        <f>VLOOKUP(K60,'пр.взв.'!B6:H187,3,FALSE)</f>
        <v>0</v>
      </c>
      <c r="N60" s="267">
        <f>VLOOKUP(K60,'пр.взв.'!B6:H187,4,FALSE)</f>
        <v>0</v>
      </c>
      <c r="O60" s="265"/>
      <c r="P60" s="265"/>
      <c r="Q60" s="244"/>
      <c r="R60" s="244"/>
    </row>
    <row r="61" spans="1:18" ht="13.5" customHeight="1" thickBot="1">
      <c r="A61" s="319"/>
      <c r="B61" s="326"/>
      <c r="C61" s="328"/>
      <c r="D61" s="285"/>
      <c r="E61" s="285"/>
      <c r="F61" s="282"/>
      <c r="G61" s="282"/>
      <c r="H61" s="283"/>
      <c r="I61" s="283"/>
      <c r="J61" s="286"/>
      <c r="K61" s="326"/>
      <c r="L61" s="328"/>
      <c r="M61" s="285"/>
      <c r="N61" s="285"/>
      <c r="O61" s="282"/>
      <c r="P61" s="282"/>
      <c r="Q61" s="283"/>
      <c r="R61" s="283"/>
    </row>
    <row r="62" spans="1:18" ht="12.75" customHeight="1">
      <c r="A62" s="317">
        <v>15</v>
      </c>
      <c r="B62" s="329">
        <v>15</v>
      </c>
      <c r="C62" s="331" t="str">
        <f>VLOOKUP(B62,'пр.взв.'!B3:H126,2,FALSE)</f>
        <v>КАЗЫМЛЫ Гусейн Арзуман оглы</v>
      </c>
      <c r="D62" s="290" t="str">
        <f>VLOOKUP(B62,'пр.взв.'!B6:H189,3,FALSE)</f>
        <v>21.06. 92 кмс</v>
      </c>
      <c r="E62" s="290" t="str">
        <f>VLOOKUP(B62,'пр.взв.'!B6:H189,4,FALSE)</f>
        <v>УФО</v>
      </c>
      <c r="F62" s="266"/>
      <c r="G62" s="279"/>
      <c r="H62" s="255"/>
      <c r="I62" s="245"/>
      <c r="J62" s="289">
        <v>15</v>
      </c>
      <c r="K62" s="329">
        <v>16</v>
      </c>
      <c r="L62" s="331" t="str">
        <f>VLOOKUP(K62,'пр.взв.'!B2:H189,2,FALSE)</f>
        <v>ЯСТРЕБОВ Игорь Владимирович</v>
      </c>
      <c r="M62" s="290" t="str">
        <f>VLOOKUP(K62,'пр.взв.'!B6:H189,3,FALSE)</f>
        <v>03.07.1992 кмс</v>
      </c>
      <c r="N62" s="290" t="str">
        <f>VLOOKUP(K62,'пр.взв.'!B6:H189,4,FALSE)</f>
        <v>ЦФО</v>
      </c>
      <c r="O62" s="266"/>
      <c r="P62" s="279"/>
      <c r="Q62" s="255"/>
      <c r="R62" s="245"/>
    </row>
    <row r="63" spans="1:18" ht="12.75" customHeight="1">
      <c r="A63" s="318"/>
      <c r="B63" s="330"/>
      <c r="C63" s="332"/>
      <c r="D63" s="268"/>
      <c r="E63" s="268"/>
      <c r="F63" s="268"/>
      <c r="G63" s="268"/>
      <c r="H63" s="258"/>
      <c r="I63" s="239"/>
      <c r="J63" s="271"/>
      <c r="K63" s="330"/>
      <c r="L63" s="332"/>
      <c r="M63" s="268"/>
      <c r="N63" s="268"/>
      <c r="O63" s="268"/>
      <c r="P63" s="268"/>
      <c r="Q63" s="258"/>
      <c r="R63" s="239"/>
    </row>
    <row r="64" spans="1:18" ht="12.75" customHeight="1">
      <c r="A64" s="318"/>
      <c r="B64" s="325">
        <v>47</v>
      </c>
      <c r="C64" s="327">
        <f>VLOOKUP(B64,'пр.взв.'!B3:H128,2,FALSE)</f>
        <v>0</v>
      </c>
      <c r="D64" s="267">
        <f>VLOOKUP(B64,'пр.взв.'!B6:H191,3,FALSE)</f>
        <v>0</v>
      </c>
      <c r="E64" s="267">
        <f>VLOOKUP(B64,'пр.взв.'!B6:H191,4,FALSE)</f>
        <v>0</v>
      </c>
      <c r="F64" s="265"/>
      <c r="G64" s="265"/>
      <c r="H64" s="244"/>
      <c r="I64" s="244"/>
      <c r="J64" s="271"/>
      <c r="K64" s="325">
        <v>48</v>
      </c>
      <c r="L64" s="327">
        <f>VLOOKUP(K64,'пр.взв.'!B4:H191,2,FALSE)</f>
        <v>0</v>
      </c>
      <c r="M64" s="267">
        <f>VLOOKUP(K64,'пр.взв.'!B6:H191,3,FALSE)</f>
        <v>0</v>
      </c>
      <c r="N64" s="267">
        <f>VLOOKUP(K64,'пр.взв.'!B6:H191,4,FALSE)</f>
        <v>0</v>
      </c>
      <c r="O64" s="265"/>
      <c r="P64" s="265"/>
      <c r="Q64" s="244"/>
      <c r="R64" s="244"/>
    </row>
    <row r="65" spans="1:18" ht="13.5" customHeight="1" thickBot="1">
      <c r="A65" s="321"/>
      <c r="B65" s="326"/>
      <c r="C65" s="328"/>
      <c r="D65" s="285"/>
      <c r="E65" s="285"/>
      <c r="F65" s="282"/>
      <c r="G65" s="282"/>
      <c r="H65" s="283"/>
      <c r="I65" s="283"/>
      <c r="J65" s="286"/>
      <c r="K65" s="326"/>
      <c r="L65" s="328"/>
      <c r="M65" s="285"/>
      <c r="N65" s="285"/>
      <c r="O65" s="282"/>
      <c r="P65" s="282"/>
      <c r="Q65" s="283"/>
      <c r="R65" s="283"/>
    </row>
    <row r="66" spans="1:18" ht="12.75" customHeight="1">
      <c r="A66" s="317">
        <v>16</v>
      </c>
      <c r="B66" s="329">
        <v>31</v>
      </c>
      <c r="C66" s="331" t="str">
        <f>VLOOKUP(B66,'пр.взв.'!B3:H130,2,FALSE)</f>
        <v>МАНУКЯН Арутян Самвелович</v>
      </c>
      <c r="D66" s="290" t="str">
        <f>VLOOKUP(B66,'пр.взв.'!B6:H193,3,FALSE)</f>
        <v>29.03.1993 кмс</v>
      </c>
      <c r="E66" s="290" t="str">
        <f>VLOOKUP(B66,'пр.взв.'!B6:H193,4,FALSE)</f>
        <v>ЦФО</v>
      </c>
      <c r="F66" s="268"/>
      <c r="G66" s="269"/>
      <c r="H66" s="258"/>
      <c r="I66" s="267"/>
      <c r="J66" s="289">
        <v>16</v>
      </c>
      <c r="K66" s="329">
        <v>32</v>
      </c>
      <c r="L66" s="331" t="str">
        <f>VLOOKUP(K66,'пр.взв.'!B6:H193,2,FALSE)</f>
        <v>МАТЕВОСЯН Тигран Эдуардович</v>
      </c>
      <c r="M66" s="290" t="str">
        <f>VLOOKUP(K66,'пр.взв.'!B6:H193,3,FALSE)</f>
        <v>30.03.1992 кмс</v>
      </c>
      <c r="N66" s="290" t="str">
        <f>VLOOKUP(K66,'пр.взв.'!B6:H193,4,FALSE)</f>
        <v>ЮФО</v>
      </c>
      <c r="O66" s="268"/>
      <c r="P66" s="269"/>
      <c r="Q66" s="258"/>
      <c r="R66" s="267"/>
    </row>
    <row r="67" spans="1:18" ht="12.75" customHeight="1">
      <c r="A67" s="318"/>
      <c r="B67" s="330"/>
      <c r="C67" s="332"/>
      <c r="D67" s="268"/>
      <c r="E67" s="268"/>
      <c r="F67" s="268"/>
      <c r="G67" s="268"/>
      <c r="H67" s="258"/>
      <c r="I67" s="239"/>
      <c r="J67" s="271"/>
      <c r="K67" s="330"/>
      <c r="L67" s="332"/>
      <c r="M67" s="268"/>
      <c r="N67" s="268"/>
      <c r="O67" s="268"/>
      <c r="P67" s="268"/>
      <c r="Q67" s="258"/>
      <c r="R67" s="239"/>
    </row>
    <row r="68" spans="1:18" ht="12.75" customHeight="1">
      <c r="A68" s="318"/>
      <c r="B68" s="325">
        <v>63</v>
      </c>
      <c r="C68" s="327">
        <f>VLOOKUP(B68,'пр.взв.'!B3:H132,2,FALSE)</f>
        <v>0</v>
      </c>
      <c r="D68" s="267">
        <f>VLOOKUP(B68,'пр.взв.'!B6:H195,3,FALSE)</f>
        <v>0</v>
      </c>
      <c r="E68" s="267">
        <f>VLOOKUP(B68,'пр.взв.'!B6:H195,4,FALSE)</f>
        <v>0</v>
      </c>
      <c r="F68" s="265"/>
      <c r="G68" s="265"/>
      <c r="H68" s="244"/>
      <c r="I68" s="244"/>
      <c r="J68" s="271"/>
      <c r="K68" s="325">
        <v>64</v>
      </c>
      <c r="L68" s="327">
        <f>VLOOKUP(K68,'пр.взв.'!B1:H195,2,FALSE)</f>
        <v>0</v>
      </c>
      <c r="M68" s="267">
        <f>VLOOKUP(K68,'пр.взв.'!B6:H195,3,FALSE)</f>
        <v>0</v>
      </c>
      <c r="N68" s="267">
        <f>VLOOKUP(K68,'пр.взв.'!B6:H195,4,FALSE)</f>
        <v>0</v>
      </c>
      <c r="O68" s="265"/>
      <c r="P68" s="265"/>
      <c r="Q68" s="244"/>
      <c r="R68" s="244"/>
    </row>
    <row r="69" spans="1:18" ht="12.75" customHeight="1">
      <c r="A69" s="319"/>
      <c r="B69" s="330"/>
      <c r="C69" s="332"/>
      <c r="D69" s="268"/>
      <c r="E69" s="268"/>
      <c r="F69" s="266"/>
      <c r="G69" s="266"/>
      <c r="H69" s="245"/>
      <c r="I69" s="245"/>
      <c r="J69" s="272"/>
      <c r="K69" s="330"/>
      <c r="L69" s="332"/>
      <c r="M69" s="268"/>
      <c r="N69" s="268"/>
      <c r="O69" s="266"/>
      <c r="P69" s="266"/>
      <c r="Q69" s="245"/>
      <c r="R69" s="245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41</v>
      </c>
      <c r="C71" s="85" t="s">
        <v>42</v>
      </c>
      <c r="D71" s="86" t="s">
        <v>43</v>
      </c>
      <c r="E71" s="85"/>
      <c r="F71" s="84" t="str">
        <f>B2</f>
        <v>в.к. 82  кг</v>
      </c>
      <c r="G71" s="85"/>
      <c r="H71" s="85"/>
      <c r="I71" s="85"/>
      <c r="J71" s="85"/>
      <c r="K71" s="84" t="s">
        <v>1</v>
      </c>
      <c r="L71" s="85" t="s">
        <v>42</v>
      </c>
      <c r="M71" s="86" t="s">
        <v>43</v>
      </c>
      <c r="N71" s="85"/>
      <c r="O71" s="84" t="str">
        <f>F71</f>
        <v>в.к. 82  кг</v>
      </c>
      <c r="P71" s="85"/>
      <c r="Q71" s="85"/>
      <c r="R71" s="85"/>
    </row>
    <row r="72" spans="1:18" ht="12.75">
      <c r="A72" s="302" t="s">
        <v>44</v>
      </c>
      <c r="B72" s="304" t="s">
        <v>3</v>
      </c>
      <c r="C72" s="294" t="s">
        <v>4</v>
      </c>
      <c r="D72" s="294" t="s">
        <v>13</v>
      </c>
      <c r="E72" s="294" t="s">
        <v>14</v>
      </c>
      <c r="F72" s="294" t="s">
        <v>15</v>
      </c>
      <c r="G72" s="296" t="s">
        <v>45</v>
      </c>
      <c r="H72" s="298" t="s">
        <v>46</v>
      </c>
      <c r="I72" s="300" t="s">
        <v>17</v>
      </c>
      <c r="J72" s="302" t="s">
        <v>44</v>
      </c>
      <c r="K72" s="304" t="s">
        <v>3</v>
      </c>
      <c r="L72" s="294" t="s">
        <v>4</v>
      </c>
      <c r="M72" s="294" t="s">
        <v>13</v>
      </c>
      <c r="N72" s="294" t="s">
        <v>14</v>
      </c>
      <c r="O72" s="294" t="s">
        <v>15</v>
      </c>
      <c r="P72" s="296" t="s">
        <v>45</v>
      </c>
      <c r="Q72" s="298" t="s">
        <v>46</v>
      </c>
      <c r="R72" s="300" t="s">
        <v>17</v>
      </c>
    </row>
    <row r="73" spans="1:18" ht="12.75" customHeight="1" thickBot="1">
      <c r="A73" s="303"/>
      <c r="B73" s="322" t="s">
        <v>47</v>
      </c>
      <c r="C73" s="295"/>
      <c r="D73" s="295"/>
      <c r="E73" s="295"/>
      <c r="F73" s="295"/>
      <c r="G73" s="297"/>
      <c r="H73" s="299"/>
      <c r="I73" s="301" t="s">
        <v>48</v>
      </c>
      <c r="J73" s="303"/>
      <c r="K73" s="322" t="s">
        <v>47</v>
      </c>
      <c r="L73" s="295"/>
      <c r="M73" s="295"/>
      <c r="N73" s="295"/>
      <c r="O73" s="295"/>
      <c r="P73" s="297"/>
      <c r="Q73" s="299"/>
      <c r="R73" s="301" t="s">
        <v>48</v>
      </c>
    </row>
    <row r="74" spans="1:18" ht="13.5" customHeight="1">
      <c r="A74" s="317">
        <v>1</v>
      </c>
      <c r="B74" s="329">
        <f>'пр.хода А'!E5</f>
        <v>33</v>
      </c>
      <c r="C74" s="281" t="str">
        <f>VLOOKUP(B74,'пр.взв.'!B6:H546,2,FALSE)</f>
        <v>ДАНИЕЛЯН Степан Артурович</v>
      </c>
      <c r="D74" s="290" t="str">
        <f>VLOOKUP(B74,'пр.взв.'!B6:H133,3,FALSE)</f>
        <v>06.04.1992 кмс</v>
      </c>
      <c r="E74" s="290" t="str">
        <f>VLOOKUP(B74,'пр.взв.'!B6:H133,4,FALSE)</f>
        <v>С.П.</v>
      </c>
      <c r="F74" s="290"/>
      <c r="G74" s="329"/>
      <c r="H74" s="331"/>
      <c r="I74" s="290"/>
      <c r="J74" s="289">
        <v>9</v>
      </c>
      <c r="K74" s="329">
        <f>'пр.хода Б'!E5</f>
        <v>2</v>
      </c>
      <c r="L74" s="281" t="str">
        <f>VLOOKUP(K74,'пр.взв.'!B6:H133,2,FALSE)</f>
        <v>ХВОРОВ Владимир андреевич</v>
      </c>
      <c r="M74" s="290" t="str">
        <f>VLOOKUP(K74,'пр.взв.'!B6:H133,3,FALSE)</f>
        <v>10.11.94 кмс</v>
      </c>
      <c r="N74" s="290" t="str">
        <f>VLOOKUP(K74,'пр.взв.'!B6:H133,4,FALSE)</f>
        <v>УФО</v>
      </c>
      <c r="O74" s="266"/>
      <c r="P74" s="279"/>
      <c r="Q74" s="255"/>
      <c r="R74" s="245"/>
    </row>
    <row r="75" spans="1:18" ht="12.75" customHeight="1">
      <c r="A75" s="318"/>
      <c r="B75" s="330"/>
      <c r="C75" s="275"/>
      <c r="D75" s="268"/>
      <c r="E75" s="268"/>
      <c r="F75" s="268"/>
      <c r="G75" s="330"/>
      <c r="H75" s="332"/>
      <c r="I75" s="268"/>
      <c r="J75" s="271"/>
      <c r="K75" s="330"/>
      <c r="L75" s="275"/>
      <c r="M75" s="268"/>
      <c r="N75" s="268"/>
      <c r="O75" s="268"/>
      <c r="P75" s="268"/>
      <c r="Q75" s="258"/>
      <c r="R75" s="239"/>
    </row>
    <row r="76" spans="1:18" ht="12.75" customHeight="1">
      <c r="A76" s="318"/>
      <c r="B76" s="325">
        <f>'пр.хода А'!E9</f>
        <v>17</v>
      </c>
      <c r="C76" s="274" t="str">
        <f>VLOOKUP(B76,'пр.взв.'!B8:H548,2,FALSE)</f>
        <v>БОНДИКОВ Ян Константинович</v>
      </c>
      <c r="D76" s="267" t="str">
        <f>VLOOKUP(B76,'пр.взв.'!B5:H135,3,FALSE)</f>
        <v>18.10.1993 кмс</v>
      </c>
      <c r="E76" s="267" t="str">
        <f>VLOOKUP(B76,'пр.взв.'!B4:H135,4,FALSE)</f>
        <v>ПФО</v>
      </c>
      <c r="F76" s="267"/>
      <c r="G76" s="325"/>
      <c r="H76" s="327"/>
      <c r="I76" s="267"/>
      <c r="J76" s="271"/>
      <c r="K76" s="325">
        <f>'пр.хода Б'!E9</f>
        <v>18</v>
      </c>
      <c r="L76" s="274" t="str">
        <f>VLOOKUP(K76,'пр.взв.'!B2:H135,2,FALSE)</f>
        <v>ОГАНИСЯН Давид Гагикович</v>
      </c>
      <c r="M76" s="267" t="str">
        <f>VLOOKUP(K76,'пр.взв.'!B2:H135,3,FALSE)</f>
        <v>11.05.1994 кмс</v>
      </c>
      <c r="N76" s="267" t="str">
        <f>VLOOKUP(K76,'пр.взв.'!B1:H135,4,FALSE)</f>
        <v>ЮФО</v>
      </c>
      <c r="O76" s="265"/>
      <c r="P76" s="265"/>
      <c r="Q76" s="244"/>
      <c r="R76" s="244"/>
    </row>
    <row r="77" spans="1:18" ht="13.5" customHeight="1" thickBot="1">
      <c r="A77" s="321"/>
      <c r="B77" s="326"/>
      <c r="C77" s="288"/>
      <c r="D77" s="285"/>
      <c r="E77" s="285"/>
      <c r="F77" s="285"/>
      <c r="G77" s="326"/>
      <c r="H77" s="328"/>
      <c r="I77" s="285"/>
      <c r="J77" s="286"/>
      <c r="K77" s="326"/>
      <c r="L77" s="288"/>
      <c r="M77" s="285"/>
      <c r="N77" s="285"/>
      <c r="O77" s="282"/>
      <c r="P77" s="282"/>
      <c r="Q77" s="283"/>
      <c r="R77" s="283"/>
    </row>
    <row r="78" spans="1:18" ht="12.75" customHeight="1">
      <c r="A78" s="317">
        <v>2</v>
      </c>
      <c r="B78" s="329">
        <f>'пр.хода А'!E13</f>
        <v>9</v>
      </c>
      <c r="C78" s="281" t="str">
        <f>VLOOKUP(B78,'пр.взв.'!B1:H550,2,FALSE)</f>
        <v>ПАШАЕВ Джавид Байрам оглы</v>
      </c>
      <c r="D78" s="278" t="str">
        <f>VLOOKUP(B78,'пр.взв.'!B1:H137,3,FALSE)</f>
        <v>12.04.92 кмс</v>
      </c>
      <c r="E78" s="278" t="str">
        <f>VLOOKUP(B78,'пр.взв.'!B1:H137,4,FALSE)</f>
        <v>УФО</v>
      </c>
      <c r="F78" s="278"/>
      <c r="G78" s="329"/>
      <c r="H78" s="333"/>
      <c r="I78" s="278"/>
      <c r="J78" s="289">
        <v>10</v>
      </c>
      <c r="K78" s="329">
        <f>'пр.хода Б'!E13</f>
        <v>10</v>
      </c>
      <c r="L78" s="281" t="str">
        <f>VLOOKUP(K78,'пр.взв.'!B1:H137,2,FALSE)</f>
        <v>БЕРОЗОВЧУК Ростислав Станиславович</v>
      </c>
      <c r="M78" s="278" t="str">
        <f>VLOOKUP(K78,'пр.взв.'!B1:H137,3,FALSE)</f>
        <v>20.05.1992 кмс</v>
      </c>
      <c r="N78" s="278" t="str">
        <f>VLOOKUP(K78,'пр.взв.'!B1:H137,4,FALSE)</f>
        <v>Мос</v>
      </c>
      <c r="O78" s="284"/>
      <c r="P78" s="291"/>
      <c r="Q78" s="292"/>
      <c r="R78" s="278"/>
    </row>
    <row r="79" spans="1:18" ht="12.75">
      <c r="A79" s="318"/>
      <c r="B79" s="330"/>
      <c r="C79" s="275"/>
      <c r="D79" s="268"/>
      <c r="E79" s="268"/>
      <c r="F79" s="268"/>
      <c r="G79" s="330"/>
      <c r="H79" s="332"/>
      <c r="I79" s="268"/>
      <c r="J79" s="271"/>
      <c r="K79" s="330"/>
      <c r="L79" s="275"/>
      <c r="M79" s="268"/>
      <c r="N79" s="268"/>
      <c r="O79" s="268"/>
      <c r="P79" s="268"/>
      <c r="Q79" s="258"/>
      <c r="R79" s="239"/>
    </row>
    <row r="80" spans="1:18" ht="12.75">
      <c r="A80" s="318"/>
      <c r="B80" s="325">
        <f>'пр.хода А'!E17</f>
        <v>25</v>
      </c>
      <c r="C80" s="274" t="str">
        <f>VLOOKUP(B80,'пр.взв.'!B1:H552,2,FALSE)</f>
        <v>КУКУШКИН Федор Андреевич</v>
      </c>
      <c r="D80" s="267" t="str">
        <f>VLOOKUP(B80,'пр.взв.'!B1:H139,3,FALSE)</f>
        <v>16.06.1993 кмс</v>
      </c>
      <c r="E80" s="267" t="str">
        <f>VLOOKUP(B80,'пр.взв.'!B1:H139,4,FALSE)</f>
        <v>СЗФО</v>
      </c>
      <c r="F80" s="267"/>
      <c r="G80" s="325"/>
      <c r="H80" s="327"/>
      <c r="I80" s="267"/>
      <c r="J80" s="271"/>
      <c r="K80" s="325">
        <f>'пр.хода Б'!E17</f>
        <v>26</v>
      </c>
      <c r="L80" s="274" t="str">
        <f>VLOOKUP(K80,'пр.взв.'!B1:H139,2,FALSE)</f>
        <v>ПАХОМОВ Иван Геннадьевич</v>
      </c>
      <c r="M80" s="267" t="str">
        <f>VLOOKUP(K80,'пр.взв.'!B1:H139,3,FALSE)</f>
        <v>04.10.1994 кмс</v>
      </c>
      <c r="N80" s="267" t="str">
        <f>VLOOKUP(K80,'пр.взв.'!B1:H139,4,FALSE)</f>
        <v>ЦФО</v>
      </c>
      <c r="O80" s="265"/>
      <c r="P80" s="265"/>
      <c r="Q80" s="244"/>
      <c r="R80" s="244"/>
    </row>
    <row r="81" spans="1:18" ht="13.5" thickBot="1">
      <c r="A81" s="321"/>
      <c r="B81" s="326"/>
      <c r="C81" s="288"/>
      <c r="D81" s="285"/>
      <c r="E81" s="285"/>
      <c r="F81" s="285"/>
      <c r="G81" s="326"/>
      <c r="H81" s="328"/>
      <c r="I81" s="285"/>
      <c r="J81" s="286"/>
      <c r="K81" s="326"/>
      <c r="L81" s="288"/>
      <c r="M81" s="285"/>
      <c r="N81" s="285"/>
      <c r="O81" s="282"/>
      <c r="P81" s="282"/>
      <c r="Q81" s="283"/>
      <c r="R81" s="283"/>
    </row>
    <row r="82" spans="1:18" ht="12.75" customHeight="1">
      <c r="A82" s="317">
        <v>3</v>
      </c>
      <c r="B82" s="329">
        <f>'пр.хода А'!E21</f>
        <v>5</v>
      </c>
      <c r="C82" s="281" t="str">
        <f>VLOOKUP(B82,'пр.взв.'!B1:H554,2,FALSE)</f>
        <v>МАНОХИН Николай Сергеевич</v>
      </c>
      <c r="D82" s="290" t="str">
        <f>VLOOKUP(B82,'пр.взв.'!B1:H141,3,FALSE)</f>
        <v>09.07.1992 кмс</v>
      </c>
      <c r="E82" s="290" t="str">
        <f>VLOOKUP(B82,'пр.взв.'!B1:H141,4,FALSE)</f>
        <v>ЦФО</v>
      </c>
      <c r="F82" s="290"/>
      <c r="G82" s="329"/>
      <c r="H82" s="331"/>
      <c r="I82" s="290"/>
      <c r="J82" s="289">
        <v>11</v>
      </c>
      <c r="K82" s="329">
        <f>'пр.хода Б'!E21</f>
        <v>6</v>
      </c>
      <c r="L82" s="281" t="str">
        <f>VLOOKUP(K82,'пр.взв.'!B1:H141,2,FALSE)</f>
        <v>БОРИСОВ Илья Денисович</v>
      </c>
      <c r="M82" s="290" t="str">
        <f>VLOOKUP(K82,'пр.взв.'!B1:H141,3,FALSE)</f>
        <v>05.04.1993 кмс</v>
      </c>
      <c r="N82" s="290" t="str">
        <f>VLOOKUP(K82,'пр.взв.'!B1:H141,4,FALSE)</f>
        <v>ЦФО</v>
      </c>
      <c r="O82" s="266"/>
      <c r="P82" s="279"/>
      <c r="Q82" s="255"/>
      <c r="R82" s="245"/>
    </row>
    <row r="83" spans="1:18" ht="13.5" customHeight="1">
      <c r="A83" s="318"/>
      <c r="B83" s="330"/>
      <c r="C83" s="275"/>
      <c r="D83" s="268"/>
      <c r="E83" s="268"/>
      <c r="F83" s="268"/>
      <c r="G83" s="330"/>
      <c r="H83" s="332"/>
      <c r="I83" s="268"/>
      <c r="J83" s="271"/>
      <c r="K83" s="330"/>
      <c r="L83" s="275"/>
      <c r="M83" s="268"/>
      <c r="N83" s="268"/>
      <c r="O83" s="268"/>
      <c r="P83" s="268"/>
      <c r="Q83" s="258"/>
      <c r="R83" s="239"/>
    </row>
    <row r="84" spans="1:18" ht="12.75" customHeight="1">
      <c r="A84" s="318"/>
      <c r="B84" s="325">
        <f>'пр.хода А'!E25</f>
        <v>21</v>
      </c>
      <c r="C84" s="274" t="str">
        <f>VLOOKUP(B84,'пр.взв.'!B1:H556,2,FALSE)</f>
        <v>МКРДУМЯН Гагик Гайкович</v>
      </c>
      <c r="D84" s="267" t="str">
        <f>VLOOKUP(B84,'пр.взв.'!B1:H143,3,FALSE)</f>
        <v>05.06.1993 кмс</v>
      </c>
      <c r="E84" s="267" t="str">
        <f>VLOOKUP(B84,'пр.взв.'!B1:H143,4,FALSE)</f>
        <v>ЮФО</v>
      </c>
      <c r="F84" s="267"/>
      <c r="G84" s="325"/>
      <c r="H84" s="327"/>
      <c r="I84" s="267"/>
      <c r="J84" s="271"/>
      <c r="K84" s="325">
        <f>'пр.хода Б'!E25</f>
        <v>22</v>
      </c>
      <c r="L84" s="274" t="str">
        <f>VLOOKUP(K84,'пр.взв.'!B1:H143,2,FALSE)</f>
        <v>АКСАГОВ Юсуп-Хаджи Кюраевич</v>
      </c>
      <c r="M84" s="267" t="str">
        <f>VLOOKUP(K84,'пр.взв.'!B1:H143,3,FALSE)</f>
        <v>22.01.1992 кмс</v>
      </c>
      <c r="N84" s="267" t="str">
        <f>VLOOKUP(K84,'пр.взв.'!B1:H143,4,FALSE)</f>
        <v>УФО</v>
      </c>
      <c r="O84" s="265"/>
      <c r="P84" s="265"/>
      <c r="Q84" s="244"/>
      <c r="R84" s="244"/>
    </row>
    <row r="85" spans="1:18" ht="12.75" customHeight="1" thickBot="1">
      <c r="A85" s="321"/>
      <c r="B85" s="326"/>
      <c r="C85" s="288"/>
      <c r="D85" s="285"/>
      <c r="E85" s="285"/>
      <c r="F85" s="285"/>
      <c r="G85" s="326"/>
      <c r="H85" s="328"/>
      <c r="I85" s="285"/>
      <c r="J85" s="286"/>
      <c r="K85" s="326"/>
      <c r="L85" s="288"/>
      <c r="M85" s="285"/>
      <c r="N85" s="285"/>
      <c r="O85" s="282"/>
      <c r="P85" s="282"/>
      <c r="Q85" s="283"/>
      <c r="R85" s="283"/>
    </row>
    <row r="86" spans="1:18" ht="12.75" customHeight="1">
      <c r="A86" s="317">
        <v>4</v>
      </c>
      <c r="B86" s="329">
        <f>'пр.хода А'!E29</f>
        <v>13</v>
      </c>
      <c r="C86" s="281" t="str">
        <f>VLOOKUP(B86,'пр.взв.'!B1:H558,2,FALSE)</f>
        <v>ЦИНЦАЛАШВИЛИ Беслан Нодарович</v>
      </c>
      <c r="D86" s="278" t="str">
        <f>VLOOKUP(B86,'пр.взв.'!B1:H145,3,FALSE)</f>
        <v>08.10.1993 кмс</v>
      </c>
      <c r="E86" s="278" t="str">
        <f>VLOOKUP(B86,'пр.взв.'!B1:H145,4,FALSE)</f>
        <v>Мос</v>
      </c>
      <c r="F86" s="278"/>
      <c r="G86" s="329"/>
      <c r="H86" s="333"/>
      <c r="I86" s="278"/>
      <c r="J86" s="289">
        <v>12</v>
      </c>
      <c r="K86" s="329">
        <f>'пр.хода Б'!E29</f>
        <v>14</v>
      </c>
      <c r="L86" s="281" t="str">
        <f>VLOOKUP(K86,'пр.взв.'!B1:H145,2,FALSE)</f>
        <v>ДЕМЬЯНЕНКО Сергей Александрович</v>
      </c>
      <c r="M86" s="278" t="str">
        <f>VLOOKUP(K86,'пр.взв.'!B1:H145,3,FALSE)</f>
        <v>13.03.1992 кмс</v>
      </c>
      <c r="N86" s="278" t="str">
        <f>VLOOKUP(K86,'пр.взв.'!B1:H145,4,FALSE)</f>
        <v>СФО</v>
      </c>
      <c r="O86" s="268"/>
      <c r="P86" s="269"/>
      <c r="Q86" s="258"/>
      <c r="R86" s="267"/>
    </row>
    <row r="87" spans="1:18" ht="13.5" customHeight="1">
      <c r="A87" s="318"/>
      <c r="B87" s="330"/>
      <c r="C87" s="275"/>
      <c r="D87" s="268"/>
      <c r="E87" s="268"/>
      <c r="F87" s="268"/>
      <c r="G87" s="330"/>
      <c r="H87" s="332"/>
      <c r="I87" s="268"/>
      <c r="J87" s="271"/>
      <c r="K87" s="330"/>
      <c r="L87" s="275"/>
      <c r="M87" s="268"/>
      <c r="N87" s="268"/>
      <c r="O87" s="268"/>
      <c r="P87" s="268"/>
      <c r="Q87" s="258"/>
      <c r="R87" s="239"/>
    </row>
    <row r="88" spans="1:18" ht="12.75" customHeight="1">
      <c r="A88" s="318"/>
      <c r="B88" s="325">
        <f>'пр.хода А'!E33</f>
        <v>29</v>
      </c>
      <c r="C88" s="274" t="str">
        <f>VLOOKUP(B88,'пр.взв.'!B2:H560,2,FALSE)</f>
        <v>НАНУШЯН Саркис Спиридонович</v>
      </c>
      <c r="D88" s="267" t="str">
        <f>VLOOKUP(B88,'пр.взв.'!B2:H147,3,FALSE)</f>
        <v>14.09.1992 1</v>
      </c>
      <c r="E88" s="267" t="str">
        <f>VLOOKUP(B88,'пр.взв.'!B2:H147,4,FALSE)</f>
        <v>ЦФО</v>
      </c>
      <c r="F88" s="267"/>
      <c r="G88" s="325"/>
      <c r="H88" s="327"/>
      <c r="I88" s="267"/>
      <c r="J88" s="271"/>
      <c r="K88" s="325">
        <f>'пр.хода Б'!E33</f>
        <v>30</v>
      </c>
      <c r="L88" s="274" t="str">
        <f>VLOOKUP(K88,'пр.взв.'!B2:H147,2,FALSE)</f>
        <v>ЛЕВИН Виктор Сергеевич</v>
      </c>
      <c r="M88" s="267" t="str">
        <f>VLOOKUP(K88,'пр.взв.'!B2:H147,3,FALSE)</f>
        <v>29.09.1993 кмс</v>
      </c>
      <c r="N88" s="267" t="str">
        <f>VLOOKUP(K88,'пр.взв.'!B2:H147,4,FALSE)</f>
        <v>ДВФО</v>
      </c>
      <c r="O88" s="265"/>
      <c r="P88" s="265"/>
      <c r="Q88" s="244"/>
      <c r="R88" s="244"/>
    </row>
    <row r="89" spans="1:18" ht="12.75" customHeight="1" thickBot="1">
      <c r="A89" s="321"/>
      <c r="B89" s="326"/>
      <c r="C89" s="288"/>
      <c r="D89" s="285"/>
      <c r="E89" s="285"/>
      <c r="F89" s="285"/>
      <c r="G89" s="326"/>
      <c r="H89" s="328"/>
      <c r="I89" s="285"/>
      <c r="J89" s="286"/>
      <c r="K89" s="326"/>
      <c r="L89" s="288"/>
      <c r="M89" s="285"/>
      <c r="N89" s="285"/>
      <c r="O89" s="282"/>
      <c r="P89" s="282"/>
      <c r="Q89" s="283"/>
      <c r="R89" s="283"/>
    </row>
    <row r="90" spans="1:18" ht="12.75" customHeight="1">
      <c r="A90" s="318">
        <v>5</v>
      </c>
      <c r="B90" s="329">
        <f>'пр.хода А'!E38</f>
        <v>3</v>
      </c>
      <c r="C90" s="281" t="str">
        <f>VLOOKUP(B90,'пр.взв.'!B2:H562,2,FALSE)</f>
        <v>ЛЯФИШЕВ Салим Асланович</v>
      </c>
      <c r="D90" s="290" t="str">
        <f>VLOOKUP(B90,'пр.взв.'!B2:H149,3,FALSE)</f>
        <v>26.05.1993 кмс</v>
      </c>
      <c r="E90" s="290" t="str">
        <f>VLOOKUP(B90,'пр.взв.'!B2:H149,4,FALSE)</f>
        <v>ЮФО</v>
      </c>
      <c r="F90" s="290"/>
      <c r="G90" s="329"/>
      <c r="H90" s="331"/>
      <c r="I90" s="290"/>
      <c r="J90" s="289">
        <v>13</v>
      </c>
      <c r="K90" s="329">
        <f>'пр.хода Б'!E38</f>
        <v>4</v>
      </c>
      <c r="L90" s="281" t="str">
        <f>VLOOKUP(K90,'пр.взв.'!B2:H149,2,FALSE)</f>
        <v>СОГОЛАШВИЛИ Георгий Теймуразович</v>
      </c>
      <c r="M90" s="290" t="str">
        <f>VLOOKUP(K90,'пр.взв.'!B2:H149,3,FALSE)</f>
        <v>08.04.1992 кмс</v>
      </c>
      <c r="N90" s="290" t="str">
        <f>VLOOKUP(K90,'пр.взв.'!B2:H149,4,FALSE)</f>
        <v>УФО</v>
      </c>
      <c r="O90" s="266"/>
      <c r="P90" s="279"/>
      <c r="Q90" s="255"/>
      <c r="R90" s="245"/>
    </row>
    <row r="91" spans="1:18" ht="12.75" customHeight="1">
      <c r="A91" s="318"/>
      <c r="B91" s="330"/>
      <c r="C91" s="275"/>
      <c r="D91" s="268"/>
      <c r="E91" s="268"/>
      <c r="F91" s="268"/>
      <c r="G91" s="330"/>
      <c r="H91" s="332"/>
      <c r="I91" s="268"/>
      <c r="J91" s="271"/>
      <c r="K91" s="330"/>
      <c r="L91" s="275"/>
      <c r="M91" s="268"/>
      <c r="N91" s="268"/>
      <c r="O91" s="268"/>
      <c r="P91" s="268"/>
      <c r="Q91" s="258"/>
      <c r="R91" s="239"/>
    </row>
    <row r="92" spans="1:18" ht="12.75">
      <c r="A92" s="318"/>
      <c r="B92" s="325">
        <f>'пр.хода А'!E42</f>
        <v>19</v>
      </c>
      <c r="C92" s="274" t="str">
        <f>VLOOKUP(B92,'пр.взв.'!B2:H564,2,FALSE)</f>
        <v>ГОГУЕВ Солтан-Мурат Тохтарович</v>
      </c>
      <c r="D92" s="267" t="str">
        <f>VLOOKUP(B92,'пр.взв.'!B2:H151,3,FALSE)</f>
        <v>23.07.1992 кмс</v>
      </c>
      <c r="E92" s="267" t="str">
        <f>VLOOKUP(B92,'пр.взв.'!B2:H151,4,FALSE)</f>
        <v>СКФО</v>
      </c>
      <c r="F92" s="267"/>
      <c r="G92" s="325"/>
      <c r="H92" s="327"/>
      <c r="I92" s="267"/>
      <c r="J92" s="271"/>
      <c r="K92" s="325">
        <f>'пр.хода Б'!E42</f>
        <v>20</v>
      </c>
      <c r="L92" s="274" t="str">
        <f>VLOOKUP(K92,'пр.взв.'!B2:H151,2,FALSE)</f>
        <v>БАЛЯБИН Максим Владимирович </v>
      </c>
      <c r="M92" s="267" t="str">
        <f>VLOOKUP(K92,'пр.взв.'!B2:H151,3,FALSE)</f>
        <v>12.08. 1993 кмс</v>
      </c>
      <c r="N92" s="267" t="str">
        <f>VLOOKUP(K92,'пр.взв.'!B2:H151,4,FALSE)</f>
        <v>СЗФО</v>
      </c>
      <c r="O92" s="265"/>
      <c r="P92" s="265"/>
      <c r="Q92" s="244"/>
      <c r="R92" s="244"/>
    </row>
    <row r="93" spans="1:18" ht="12.75" customHeight="1" thickBot="1">
      <c r="A93" s="321"/>
      <c r="B93" s="326"/>
      <c r="C93" s="288"/>
      <c r="D93" s="285"/>
      <c r="E93" s="285"/>
      <c r="F93" s="285"/>
      <c r="G93" s="326"/>
      <c r="H93" s="328"/>
      <c r="I93" s="285"/>
      <c r="J93" s="286"/>
      <c r="K93" s="326"/>
      <c r="L93" s="288"/>
      <c r="M93" s="285"/>
      <c r="N93" s="285"/>
      <c r="O93" s="282"/>
      <c r="P93" s="282"/>
      <c r="Q93" s="283"/>
      <c r="R93" s="283"/>
    </row>
    <row r="94" spans="1:18" ht="12.75" customHeight="1">
      <c r="A94" s="317">
        <v>6</v>
      </c>
      <c r="B94" s="329">
        <f>'пр.хода А'!E46</f>
        <v>11</v>
      </c>
      <c r="C94" s="281" t="str">
        <f>VLOOKUP(B94,'пр.взв.'!B2:H566,2,FALSE)</f>
        <v>ЖЕЛАГА Филипп Олегович</v>
      </c>
      <c r="D94" s="278" t="str">
        <f>VLOOKUP(B94,'пр.взв.'!B2:H153,3,FALSE)</f>
        <v>15.02.1992 кмс</v>
      </c>
      <c r="E94" s="278" t="str">
        <f>VLOOKUP(B94,'пр.взв.'!B2:H153,4,FALSE)</f>
        <v>ЦФО</v>
      </c>
      <c r="F94" s="278"/>
      <c r="G94" s="329"/>
      <c r="H94" s="333"/>
      <c r="I94" s="278"/>
      <c r="J94" s="289">
        <v>14</v>
      </c>
      <c r="K94" s="329">
        <f>'пр.хода Б'!E46</f>
        <v>12</v>
      </c>
      <c r="L94" s="281" t="str">
        <f>VLOOKUP(K94,'пр.взв.'!B2:H153,2,FALSE)</f>
        <v>ДМИТРИЕВ Александр Александрович</v>
      </c>
      <c r="M94" s="278" t="str">
        <f>VLOOKUP(K94,'пр.взв.'!B2:H153,3,FALSE)</f>
        <v>11.04.1992 кмс</v>
      </c>
      <c r="N94" s="278" t="str">
        <f>VLOOKUP(K94,'пр.взв.'!B2:H153,4,FALSE)</f>
        <v>ПФО</v>
      </c>
      <c r="O94" s="284"/>
      <c r="P94" s="291"/>
      <c r="Q94" s="292"/>
      <c r="R94" s="278"/>
    </row>
    <row r="95" spans="1:18" ht="12.75" customHeight="1">
      <c r="A95" s="318"/>
      <c r="B95" s="330"/>
      <c r="C95" s="275"/>
      <c r="D95" s="268"/>
      <c r="E95" s="268"/>
      <c r="F95" s="268"/>
      <c r="G95" s="330"/>
      <c r="H95" s="332"/>
      <c r="I95" s="268"/>
      <c r="J95" s="271"/>
      <c r="K95" s="330"/>
      <c r="L95" s="275"/>
      <c r="M95" s="268"/>
      <c r="N95" s="268"/>
      <c r="O95" s="268"/>
      <c r="P95" s="268"/>
      <c r="Q95" s="258"/>
      <c r="R95" s="239"/>
    </row>
    <row r="96" spans="1:18" ht="13.5" customHeight="1">
      <c r="A96" s="318"/>
      <c r="B96" s="325">
        <f>'пр.хода А'!E50</f>
        <v>27</v>
      </c>
      <c r="C96" s="274" t="str">
        <f>VLOOKUP(B96,'пр.взв.'!B2:H568,2,FALSE)</f>
        <v>ВОДОПЬЯНОВ Михаил Валерьевич</v>
      </c>
      <c r="D96" s="267" t="str">
        <f>VLOOKUP(B96,'пр.взв.'!B2:H155,3,FALSE)</f>
        <v>09.03.1994 кмс</v>
      </c>
      <c r="E96" s="267" t="str">
        <f>VLOOKUP(B96,'пр.взв.'!B2:H155,4,FALSE)</f>
        <v>ПФО</v>
      </c>
      <c r="F96" s="267"/>
      <c r="G96" s="325"/>
      <c r="H96" s="327"/>
      <c r="I96" s="267"/>
      <c r="J96" s="271"/>
      <c r="K96" s="325">
        <f>'пр.хода Б'!E50</f>
        <v>28</v>
      </c>
      <c r="L96" s="274" t="str">
        <f>VLOOKUP(K96,'пр.взв.'!B2:H155,2,FALSE)</f>
        <v>КИСЕЛЕВ Максин Дмитриевич</v>
      </c>
      <c r="M96" s="267" t="str">
        <f>VLOOKUP(K96,'пр.взв.'!B2:H155,3,FALSE)</f>
        <v>24.01.1992 мс</v>
      </c>
      <c r="N96" s="267" t="str">
        <f>VLOOKUP(K96,'пр.взв.'!B2:H155,4,FALSE)</f>
        <v>ЦФО</v>
      </c>
      <c r="O96" s="265"/>
      <c r="P96" s="265"/>
      <c r="Q96" s="244"/>
      <c r="R96" s="244"/>
    </row>
    <row r="97" spans="1:18" ht="12.75" customHeight="1" thickBot="1">
      <c r="A97" s="319"/>
      <c r="B97" s="326"/>
      <c r="C97" s="288"/>
      <c r="D97" s="285"/>
      <c r="E97" s="285"/>
      <c r="F97" s="285"/>
      <c r="G97" s="326"/>
      <c r="H97" s="328"/>
      <c r="I97" s="285"/>
      <c r="J97" s="286"/>
      <c r="K97" s="326"/>
      <c r="L97" s="288"/>
      <c r="M97" s="285"/>
      <c r="N97" s="285"/>
      <c r="O97" s="282"/>
      <c r="P97" s="282"/>
      <c r="Q97" s="283"/>
      <c r="R97" s="283"/>
    </row>
    <row r="98" spans="1:18" ht="12.75" customHeight="1">
      <c r="A98" s="317">
        <v>7</v>
      </c>
      <c r="B98" s="329">
        <f>'пр.хода А'!E54</f>
        <v>7</v>
      </c>
      <c r="C98" s="281" t="str">
        <f>VLOOKUP(B98,'пр.взв.'!B3:H570,2,FALSE)</f>
        <v>ГАЛСТЯН Самвел МКРТИЧОВИЧ</v>
      </c>
      <c r="D98" s="290" t="str">
        <f>VLOOKUP(B98,'пр.взв.'!B3:H157,3,FALSE)</f>
        <v>22.07.1993 мс</v>
      </c>
      <c r="E98" s="290" t="str">
        <f>VLOOKUP(B98,'пр.взв.'!B3:H157,4,FALSE)</f>
        <v>ЮФО</v>
      </c>
      <c r="F98" s="290"/>
      <c r="G98" s="329"/>
      <c r="H98" s="331"/>
      <c r="I98" s="290"/>
      <c r="J98" s="289">
        <v>15</v>
      </c>
      <c r="K98" s="329">
        <f>'пр.хода Б'!E54</f>
        <v>8</v>
      </c>
      <c r="L98" s="281" t="str">
        <f>VLOOKUP(K98,'пр.взв.'!B3:H157,2,FALSE)</f>
        <v>ТЮЛЬПАРОВ Айдамир Аскарбиевич</v>
      </c>
      <c r="M98" s="290" t="str">
        <f>VLOOKUP(K98,'пр.взв.'!B3:H157,3,FALSE)</f>
        <v>30.03.1992 кмс</v>
      </c>
      <c r="N98" s="290" t="str">
        <f>VLOOKUP(K98,'пр.взв.'!B3:H157,4,FALSE)</f>
        <v>ЮФО</v>
      </c>
      <c r="O98" s="266"/>
      <c r="P98" s="279"/>
      <c r="Q98" s="255"/>
      <c r="R98" s="245"/>
    </row>
    <row r="99" spans="1:18" ht="12.75" customHeight="1">
      <c r="A99" s="318"/>
      <c r="B99" s="330"/>
      <c r="C99" s="275"/>
      <c r="D99" s="268"/>
      <c r="E99" s="268"/>
      <c r="F99" s="268"/>
      <c r="G99" s="330"/>
      <c r="H99" s="332"/>
      <c r="I99" s="268"/>
      <c r="J99" s="271"/>
      <c r="K99" s="330"/>
      <c r="L99" s="275"/>
      <c r="M99" s="268"/>
      <c r="N99" s="268"/>
      <c r="O99" s="268"/>
      <c r="P99" s="268"/>
      <c r="Q99" s="258"/>
      <c r="R99" s="239"/>
    </row>
    <row r="100" spans="1:18" ht="12.75" customHeight="1">
      <c r="A100" s="318"/>
      <c r="B100" s="325">
        <f>'пр.хода А'!E58</f>
        <v>23</v>
      </c>
      <c r="C100" s="274" t="str">
        <f>VLOOKUP(B100,'пр.взв.'!B3:H572,2,FALSE)</f>
        <v>ГУЛИЕВ Горхмаз Сахавет Оглы</v>
      </c>
      <c r="D100" s="267" t="str">
        <f>VLOOKUP(B100,'пр.взв.'!B3:H159,3,FALSE)</f>
        <v>21.04.1992 кмс</v>
      </c>
      <c r="E100" s="267" t="str">
        <f>VLOOKUP(B100,'пр.взв.'!B2:H159,4,FALSE)</f>
        <v>СФО</v>
      </c>
      <c r="F100" s="267"/>
      <c r="G100" s="325"/>
      <c r="H100" s="327"/>
      <c r="I100" s="267"/>
      <c r="J100" s="271"/>
      <c r="K100" s="325">
        <f>'пр.хода Б'!E58</f>
        <v>24</v>
      </c>
      <c r="L100" s="274" t="str">
        <f>VLOOKUP(K100,'пр.взв.'!B3:H159,2,FALSE)</f>
        <v>КОРЕЛИ Георгий Кобаевич</v>
      </c>
      <c r="M100" s="267" t="str">
        <f>VLOOKUP(K100,'пр.взв.'!B3:H159,3,FALSE)</f>
        <v>08.03.1992 мс</v>
      </c>
      <c r="N100" s="267" t="str">
        <f>VLOOKUP(K100,'пр.взв.'!B3:H159,4,FALSE)</f>
        <v>Мос</v>
      </c>
      <c r="O100" s="265"/>
      <c r="P100" s="265"/>
      <c r="Q100" s="244"/>
      <c r="R100" s="244"/>
    </row>
    <row r="101" spans="1:18" ht="13.5" thickBot="1">
      <c r="A101" s="321"/>
      <c r="B101" s="326"/>
      <c r="C101" s="288"/>
      <c r="D101" s="285"/>
      <c r="E101" s="285"/>
      <c r="F101" s="285"/>
      <c r="G101" s="326"/>
      <c r="H101" s="328"/>
      <c r="I101" s="285"/>
      <c r="J101" s="286"/>
      <c r="K101" s="326"/>
      <c r="L101" s="288"/>
      <c r="M101" s="285"/>
      <c r="N101" s="285"/>
      <c r="O101" s="282"/>
      <c r="P101" s="282"/>
      <c r="Q101" s="283"/>
      <c r="R101" s="283"/>
    </row>
    <row r="102" spans="1:18" ht="12.75" customHeight="1">
      <c r="A102" s="317">
        <v>8</v>
      </c>
      <c r="B102" s="329">
        <f>'пр.хода А'!E62</f>
        <v>15</v>
      </c>
      <c r="C102" s="281" t="str">
        <f>VLOOKUP(B102,'пр.взв.'!B3:H574,2,FALSE)</f>
        <v>КАЗЫМЛЫ Гусейн Арзуман оглы</v>
      </c>
      <c r="D102" s="290" t="str">
        <f>VLOOKUP(B102,'пр.взв.'!B3:H161,3,FALSE)</f>
        <v>21.06. 92 кмс</v>
      </c>
      <c r="E102" s="290" t="str">
        <f>VLOOKUP(B102,'пр.взв.'!B3:H161,4,FALSE)</f>
        <v>УФО</v>
      </c>
      <c r="F102" s="290"/>
      <c r="G102" s="329"/>
      <c r="H102" s="331"/>
      <c r="I102" s="290"/>
      <c r="J102" s="289">
        <v>16</v>
      </c>
      <c r="K102" s="329">
        <f>'пр.хода Б'!E62</f>
        <v>16</v>
      </c>
      <c r="L102" s="281" t="str">
        <f>VLOOKUP(K102,'пр.взв.'!B3:H161,2,FALSE)</f>
        <v>ЯСТРЕБОВ Игорь Владимирович</v>
      </c>
      <c r="M102" s="290" t="str">
        <f>VLOOKUP(K102,'пр.взв.'!B3:H161,3,FALSE)</f>
        <v>03.07.1992 кмс</v>
      </c>
      <c r="N102" s="290" t="str">
        <f>VLOOKUP(K102,'пр.взв.'!B3:H161,4,FALSE)</f>
        <v>ЦФО</v>
      </c>
      <c r="O102" s="268"/>
      <c r="P102" s="269"/>
      <c r="Q102" s="258"/>
      <c r="R102" s="267"/>
    </row>
    <row r="103" spans="1:18" ht="12.75" customHeight="1">
      <c r="A103" s="318"/>
      <c r="B103" s="330"/>
      <c r="C103" s="275"/>
      <c r="D103" s="268"/>
      <c r="E103" s="268"/>
      <c r="F103" s="268"/>
      <c r="G103" s="330"/>
      <c r="H103" s="332"/>
      <c r="I103" s="268"/>
      <c r="J103" s="271"/>
      <c r="K103" s="330"/>
      <c r="L103" s="275"/>
      <c r="M103" s="268"/>
      <c r="N103" s="268"/>
      <c r="O103" s="268"/>
      <c r="P103" s="268"/>
      <c r="Q103" s="258"/>
      <c r="R103" s="239"/>
    </row>
    <row r="104" spans="1:18" ht="12.75" customHeight="1">
      <c r="A104" s="318"/>
      <c r="B104" s="325">
        <f>'пр.хода А'!E66</f>
        <v>31</v>
      </c>
      <c r="C104" s="274" t="str">
        <f>VLOOKUP(B104,'пр.взв.'!B3:H576,2,FALSE)</f>
        <v>МАНУКЯН Арутян Самвелович</v>
      </c>
      <c r="D104" s="267" t="str">
        <f>VLOOKUP(B104,'пр.взв.'!B3:H163,3,FALSE)</f>
        <v>29.03.1993 кмс</v>
      </c>
      <c r="E104" s="267" t="str">
        <f>VLOOKUP(B104,'пр.взв.'!B3:H163,4,FALSE)</f>
        <v>ЦФО</v>
      </c>
      <c r="F104" s="267"/>
      <c r="G104" s="325"/>
      <c r="H104" s="327"/>
      <c r="I104" s="267"/>
      <c r="J104" s="271"/>
      <c r="K104" s="325">
        <f>'пр.хода Б'!E66</f>
        <v>32</v>
      </c>
      <c r="L104" s="274" t="str">
        <f>VLOOKUP(K104,'пр.взв.'!B3:H163,2,FALSE)</f>
        <v>МАТЕВОСЯН Тигран Эдуардович</v>
      </c>
      <c r="M104" s="267" t="str">
        <f>VLOOKUP(K104,'пр.взв.'!B3:H163,3,FALSE)</f>
        <v>30.03.1992 кмс</v>
      </c>
      <c r="N104" s="267" t="str">
        <f>VLOOKUP(K104,'пр.взв.'!B3:H163,4,FALSE)</f>
        <v>ЮФО</v>
      </c>
      <c r="O104" s="265"/>
      <c r="P104" s="265"/>
      <c r="Q104" s="244"/>
      <c r="R104" s="244"/>
    </row>
    <row r="105" spans="1:18" ht="12.75" customHeight="1">
      <c r="A105" s="319"/>
      <c r="B105" s="330"/>
      <c r="C105" s="275"/>
      <c r="D105" s="268"/>
      <c r="E105" s="268"/>
      <c r="F105" s="268"/>
      <c r="G105" s="330"/>
      <c r="H105" s="332"/>
      <c r="I105" s="268"/>
      <c r="J105" s="272"/>
      <c r="K105" s="330"/>
      <c r="L105" s="275"/>
      <c r="M105" s="268"/>
      <c r="N105" s="268"/>
      <c r="O105" s="266"/>
      <c r="P105" s="266"/>
      <c r="Q105" s="245"/>
      <c r="R105" s="245"/>
    </row>
    <row r="107" spans="2:18" ht="16.5" thickBot="1">
      <c r="B107" s="84" t="s">
        <v>41</v>
      </c>
      <c r="C107" s="85" t="s">
        <v>42</v>
      </c>
      <c r="D107" s="86" t="s">
        <v>50</v>
      </c>
      <c r="E107" s="85"/>
      <c r="F107" s="84" t="str">
        <f>B2</f>
        <v>в.к. 82  кг</v>
      </c>
      <c r="G107" s="85"/>
      <c r="H107" s="85"/>
      <c r="I107" s="85"/>
      <c r="J107" s="85"/>
      <c r="K107" s="84" t="s">
        <v>1</v>
      </c>
      <c r="L107" s="85" t="s">
        <v>42</v>
      </c>
      <c r="M107" s="86" t="s">
        <v>50</v>
      </c>
      <c r="N107" s="85"/>
      <c r="O107" s="84" t="str">
        <f>F107</f>
        <v>в.к. 82  кг</v>
      </c>
      <c r="P107" s="85"/>
      <c r="Q107" s="85"/>
      <c r="R107" s="85"/>
    </row>
    <row r="108" spans="1:18" ht="12.75">
      <c r="A108" s="302" t="s">
        <v>44</v>
      </c>
      <c r="B108" s="304" t="s">
        <v>3</v>
      </c>
      <c r="C108" s="294" t="s">
        <v>4</v>
      </c>
      <c r="D108" s="294" t="s">
        <v>13</v>
      </c>
      <c r="E108" s="294" t="s">
        <v>14</v>
      </c>
      <c r="F108" s="294" t="s">
        <v>15</v>
      </c>
      <c r="G108" s="296" t="s">
        <v>45</v>
      </c>
      <c r="H108" s="298" t="s">
        <v>46</v>
      </c>
      <c r="I108" s="300" t="s">
        <v>17</v>
      </c>
      <c r="J108" s="302" t="s">
        <v>44</v>
      </c>
      <c r="K108" s="304" t="s">
        <v>3</v>
      </c>
      <c r="L108" s="294" t="s">
        <v>4</v>
      </c>
      <c r="M108" s="294" t="s">
        <v>13</v>
      </c>
      <c r="N108" s="294" t="s">
        <v>14</v>
      </c>
      <c r="O108" s="294" t="s">
        <v>15</v>
      </c>
      <c r="P108" s="296" t="s">
        <v>45</v>
      </c>
      <c r="Q108" s="298" t="s">
        <v>46</v>
      </c>
      <c r="R108" s="300" t="s">
        <v>17</v>
      </c>
    </row>
    <row r="109" spans="1:18" ht="13.5" thickBot="1">
      <c r="A109" s="303"/>
      <c r="B109" s="322" t="s">
        <v>47</v>
      </c>
      <c r="C109" s="295"/>
      <c r="D109" s="295"/>
      <c r="E109" s="295"/>
      <c r="F109" s="295"/>
      <c r="G109" s="297"/>
      <c r="H109" s="299"/>
      <c r="I109" s="301" t="s">
        <v>48</v>
      </c>
      <c r="J109" s="303"/>
      <c r="K109" s="322" t="s">
        <v>47</v>
      </c>
      <c r="L109" s="295"/>
      <c r="M109" s="295"/>
      <c r="N109" s="295"/>
      <c r="O109" s="295"/>
      <c r="P109" s="297"/>
      <c r="Q109" s="299"/>
      <c r="R109" s="301" t="s">
        <v>48</v>
      </c>
    </row>
    <row r="110" spans="1:18" ht="12.75">
      <c r="A110" s="317">
        <v>1</v>
      </c>
      <c r="B110" s="316">
        <f>'пр.хода А'!G7</f>
        <v>17</v>
      </c>
      <c r="C110" s="281" t="str">
        <f>VLOOKUP(B110,'пр.взв.'!B2:H582,2,FALSE)</f>
        <v>БОНДИКОВ Ян Константинович</v>
      </c>
      <c r="D110" s="290" t="str">
        <f>VLOOKUP(B110,'пр.взв.'!B2:H169,3,FALSE)</f>
        <v>18.10.1993 кмс</v>
      </c>
      <c r="E110" s="290" t="str">
        <f>VLOOKUP(B110,'пр.взв.'!B2:H169,4,FALSE)</f>
        <v>ПФО</v>
      </c>
      <c r="F110" s="266"/>
      <c r="G110" s="279"/>
      <c r="H110" s="255"/>
      <c r="I110" s="245"/>
      <c r="J110" s="289">
        <v>5</v>
      </c>
      <c r="K110" s="316">
        <f>'пр.хода Б'!G7</f>
        <v>18</v>
      </c>
      <c r="L110" s="281" t="str">
        <f>VLOOKUP(K110,'пр.взв.'!B2:H169,2,FALSE)</f>
        <v>ОГАНИСЯН Давид Гагикович</v>
      </c>
      <c r="M110" s="290" t="str">
        <f>VLOOKUP(K110,'пр.взв.'!B2:H169,3,FALSE)</f>
        <v>11.05.1994 кмс</v>
      </c>
      <c r="N110" s="290" t="str">
        <f>VLOOKUP(K110,'пр.взв.'!B2:H169,4,FALSE)</f>
        <v>ЮФО</v>
      </c>
      <c r="O110" s="266"/>
      <c r="P110" s="279"/>
      <c r="Q110" s="255"/>
      <c r="R110" s="245"/>
    </row>
    <row r="111" spans="1:18" ht="12.75">
      <c r="A111" s="318"/>
      <c r="B111" s="315"/>
      <c r="C111" s="275"/>
      <c r="D111" s="268"/>
      <c r="E111" s="268"/>
      <c r="F111" s="268"/>
      <c r="G111" s="268"/>
      <c r="H111" s="258"/>
      <c r="I111" s="239"/>
      <c r="J111" s="271"/>
      <c r="K111" s="315"/>
      <c r="L111" s="275"/>
      <c r="M111" s="268"/>
      <c r="N111" s="268"/>
      <c r="O111" s="268"/>
      <c r="P111" s="268"/>
      <c r="Q111" s="258"/>
      <c r="R111" s="239"/>
    </row>
    <row r="112" spans="1:18" ht="12.75">
      <c r="A112" s="318"/>
      <c r="B112" s="315">
        <f>'пр.хода А'!G15</f>
        <v>9</v>
      </c>
      <c r="C112" s="274" t="str">
        <f>VLOOKUP(B112,'пр.взв.'!B1:H584,2,FALSE)</f>
        <v>ПАШАЕВ Джавид Байрам оглы</v>
      </c>
      <c r="D112" s="267" t="str">
        <f>VLOOKUP(B112,'пр.взв.'!B1:H171,3,FALSE)</f>
        <v>12.04.92 кмс</v>
      </c>
      <c r="E112" s="267" t="str">
        <f>VLOOKUP(B112,'пр.взв.'!B1:H171,4,FALSE)</f>
        <v>УФО</v>
      </c>
      <c r="F112" s="265"/>
      <c r="G112" s="265"/>
      <c r="H112" s="244"/>
      <c r="I112" s="244"/>
      <c r="J112" s="271"/>
      <c r="K112" s="315">
        <f>'пр.хода Б'!G15</f>
        <v>10</v>
      </c>
      <c r="L112" s="274" t="str">
        <f>VLOOKUP(K112,'пр.взв.'!B3:H171,2,FALSE)</f>
        <v>БЕРОЗОВЧУК Ростислав Станиславович</v>
      </c>
      <c r="M112" s="267" t="str">
        <f>VLOOKUP(K112,'пр.взв.'!B3:H171,3,FALSE)</f>
        <v>20.05.1992 кмс</v>
      </c>
      <c r="N112" s="267" t="str">
        <f>VLOOKUP(K112,'пр.взв.'!B3:H171,4,FALSE)</f>
        <v>Мос</v>
      </c>
      <c r="O112" s="265"/>
      <c r="P112" s="265"/>
      <c r="Q112" s="244"/>
      <c r="R112" s="244"/>
    </row>
    <row r="113" spans="1:18" ht="13.5" thickBot="1">
      <c r="A113" s="321"/>
      <c r="B113" s="320"/>
      <c r="C113" s="288"/>
      <c r="D113" s="285"/>
      <c r="E113" s="285"/>
      <c r="F113" s="282"/>
      <c r="G113" s="282"/>
      <c r="H113" s="283"/>
      <c r="I113" s="283"/>
      <c r="J113" s="286"/>
      <c r="K113" s="320"/>
      <c r="L113" s="288"/>
      <c r="M113" s="285"/>
      <c r="N113" s="285"/>
      <c r="O113" s="282"/>
      <c r="P113" s="282"/>
      <c r="Q113" s="283"/>
      <c r="R113" s="283"/>
    </row>
    <row r="114" spans="1:18" ht="12.75">
      <c r="A114" s="317">
        <v>2</v>
      </c>
      <c r="B114" s="316">
        <f>'пр.хода А'!G23</f>
        <v>21</v>
      </c>
      <c r="C114" s="281" t="str">
        <f>VLOOKUP(B114,'пр.взв.'!B6:H586,2,FALSE)</f>
        <v>МКРДУМЯН Гагик Гайкович</v>
      </c>
      <c r="D114" s="290" t="str">
        <f>VLOOKUP(B114,'пр.взв.'!B6:H173,3,FALSE)</f>
        <v>05.06.1993 кмс</v>
      </c>
      <c r="E114" s="290" t="str">
        <f>VLOOKUP(B114,'пр.взв.'!B6:H173,4,FALSE)</f>
        <v>ЮФО</v>
      </c>
      <c r="F114" s="284"/>
      <c r="G114" s="291"/>
      <c r="H114" s="292"/>
      <c r="I114" s="278"/>
      <c r="J114" s="289">
        <v>6</v>
      </c>
      <c r="K114" s="316">
        <f>'пр.хода Б'!G23</f>
        <v>22</v>
      </c>
      <c r="L114" s="281" t="str">
        <f>VLOOKUP(K114,'пр.взв.'!B6:H173,2,FALSE)</f>
        <v>АКСАГОВ Юсуп-Хаджи Кюраевич</v>
      </c>
      <c r="M114" s="290" t="str">
        <f>VLOOKUP(K114,'пр.взв.'!B6:H173,3,FALSE)</f>
        <v>22.01.1992 кмс</v>
      </c>
      <c r="N114" s="290" t="str">
        <f>VLOOKUP(K114,'пр.взв.'!B6:H173,4,FALSE)</f>
        <v>УФО</v>
      </c>
      <c r="O114" s="284"/>
      <c r="P114" s="291"/>
      <c r="Q114" s="292"/>
      <c r="R114" s="278"/>
    </row>
    <row r="115" spans="1:18" ht="12.75">
      <c r="A115" s="318"/>
      <c r="B115" s="315"/>
      <c r="C115" s="275"/>
      <c r="D115" s="268"/>
      <c r="E115" s="268"/>
      <c r="F115" s="268"/>
      <c r="G115" s="268"/>
      <c r="H115" s="258"/>
      <c r="I115" s="239"/>
      <c r="J115" s="271"/>
      <c r="K115" s="315"/>
      <c r="L115" s="275"/>
      <c r="M115" s="268"/>
      <c r="N115" s="268"/>
      <c r="O115" s="268"/>
      <c r="P115" s="268"/>
      <c r="Q115" s="258"/>
      <c r="R115" s="239"/>
    </row>
    <row r="116" spans="1:18" ht="12.75">
      <c r="A116" s="318"/>
      <c r="B116" s="315">
        <f>'пр.хода А'!G31</f>
        <v>13</v>
      </c>
      <c r="C116" s="274" t="str">
        <f>VLOOKUP(B116,'пр.взв.'!B5:H588,2,FALSE)</f>
        <v>ЦИНЦАЛАШВИЛИ Беслан Нодарович</v>
      </c>
      <c r="D116" s="267" t="str">
        <f>VLOOKUP(B116,'пр.взв.'!B5:H175,3,FALSE)</f>
        <v>08.10.1993 кмс</v>
      </c>
      <c r="E116" s="267" t="str">
        <f>VLOOKUP(B116,'пр.взв.'!B5:H175,4,FALSE)</f>
        <v>Мос</v>
      </c>
      <c r="F116" s="265"/>
      <c r="G116" s="265"/>
      <c r="H116" s="244"/>
      <c r="I116" s="244"/>
      <c r="J116" s="271"/>
      <c r="K116" s="315">
        <f>'пр.хода Б'!G31</f>
        <v>14</v>
      </c>
      <c r="L116" s="274" t="str">
        <f>VLOOKUP(K116,'пр.взв.'!B1:H175,2,FALSE)</f>
        <v>ДЕМЬЯНЕНКО Сергей Александрович</v>
      </c>
      <c r="M116" s="267" t="str">
        <f>VLOOKUP(K116,'пр.взв.'!B1:H175,3,FALSE)</f>
        <v>13.03.1992 кмс</v>
      </c>
      <c r="N116" s="267" t="str">
        <f>VLOOKUP(K116,'пр.взв.'!B1:H175,4,FALSE)</f>
        <v>СФО</v>
      </c>
      <c r="O116" s="265"/>
      <c r="P116" s="265"/>
      <c r="Q116" s="244"/>
      <c r="R116" s="244"/>
    </row>
    <row r="117" spans="1:18" ht="13.5" thickBot="1">
      <c r="A117" s="321"/>
      <c r="B117" s="320"/>
      <c r="C117" s="288"/>
      <c r="D117" s="285"/>
      <c r="E117" s="285"/>
      <c r="F117" s="282"/>
      <c r="G117" s="282"/>
      <c r="H117" s="283"/>
      <c r="I117" s="283"/>
      <c r="J117" s="286"/>
      <c r="K117" s="320"/>
      <c r="L117" s="288"/>
      <c r="M117" s="285"/>
      <c r="N117" s="285"/>
      <c r="O117" s="282"/>
      <c r="P117" s="282"/>
      <c r="Q117" s="283"/>
      <c r="R117" s="283"/>
    </row>
    <row r="118" spans="1:18" ht="12.75">
      <c r="A118" s="317">
        <v>3</v>
      </c>
      <c r="B118" s="316">
        <f>'пр.хода А'!G40</f>
        <v>19</v>
      </c>
      <c r="C118" s="281" t="str">
        <f>VLOOKUP(B118,'пр.взв.'!B1:H590,2,FALSE)</f>
        <v>ГОГУЕВ Солтан-Мурат Тохтарович</v>
      </c>
      <c r="D118" s="290" t="str">
        <f>VLOOKUP(B118,'пр.взв.'!B1:H177,3,FALSE)</f>
        <v>23.07.1992 кмс</v>
      </c>
      <c r="E118" s="290" t="str">
        <f>VLOOKUP(B118,'пр.взв.'!B1:H177,4,FALSE)</f>
        <v>СКФО</v>
      </c>
      <c r="F118" s="266"/>
      <c r="G118" s="279"/>
      <c r="H118" s="255"/>
      <c r="I118" s="245"/>
      <c r="J118" s="289">
        <v>7</v>
      </c>
      <c r="K118" s="316">
        <f>'пр.хода Б'!G40</f>
        <v>4</v>
      </c>
      <c r="L118" s="281" t="str">
        <f>VLOOKUP(K118,'пр.взв.'!B1:H177,2,FALSE)</f>
        <v>СОГОЛАШВИЛИ Георгий Теймуразович</v>
      </c>
      <c r="M118" s="290" t="str">
        <f>VLOOKUP(K118,'пр.взв.'!B1:H177,3,FALSE)</f>
        <v>08.04.1992 кмс</v>
      </c>
      <c r="N118" s="290" t="str">
        <f>VLOOKUP(K118,'пр.взв.'!B1:H177,4,FALSE)</f>
        <v>УФО</v>
      </c>
      <c r="O118" s="266"/>
      <c r="P118" s="279"/>
      <c r="Q118" s="255"/>
      <c r="R118" s="245"/>
    </row>
    <row r="119" spans="1:18" ht="12.75">
      <c r="A119" s="318"/>
      <c r="B119" s="315"/>
      <c r="C119" s="275"/>
      <c r="D119" s="268"/>
      <c r="E119" s="268"/>
      <c r="F119" s="268"/>
      <c r="G119" s="268"/>
      <c r="H119" s="258"/>
      <c r="I119" s="239"/>
      <c r="J119" s="271"/>
      <c r="K119" s="315"/>
      <c r="L119" s="275"/>
      <c r="M119" s="268"/>
      <c r="N119" s="268"/>
      <c r="O119" s="268"/>
      <c r="P119" s="268"/>
      <c r="Q119" s="258"/>
      <c r="R119" s="239"/>
    </row>
    <row r="120" spans="1:18" ht="12.75">
      <c r="A120" s="318"/>
      <c r="B120" s="315">
        <f>'пр.хода А'!G48</f>
        <v>27</v>
      </c>
      <c r="C120" s="274" t="str">
        <f>VLOOKUP(B120,'пр.взв.'!B1:H592,2,FALSE)</f>
        <v>ВОДОПЬЯНОВ Михаил Валерьевич</v>
      </c>
      <c r="D120" s="267" t="str">
        <f>VLOOKUP(B120,'пр.взв.'!B1:H179,3,FALSE)</f>
        <v>09.03.1994 кмс</v>
      </c>
      <c r="E120" s="267" t="str">
        <f>VLOOKUP(B120,'пр.взв.'!B1:H179,4,FALSE)</f>
        <v>ПФО</v>
      </c>
      <c r="F120" s="265"/>
      <c r="G120" s="265"/>
      <c r="H120" s="244"/>
      <c r="I120" s="244"/>
      <c r="J120" s="271"/>
      <c r="K120" s="315">
        <f>'пр.хода Б'!G48</f>
        <v>12</v>
      </c>
      <c r="L120" s="274" t="str">
        <f>VLOOKUP(K120,'пр.взв.'!B1:H179,2,FALSE)</f>
        <v>ДМИТРИЕВ Александр Александрович</v>
      </c>
      <c r="M120" s="267" t="str">
        <f>VLOOKUP(K120,'пр.взв.'!B1:H179,3,FALSE)</f>
        <v>11.04.1992 кмс</v>
      </c>
      <c r="N120" s="267" t="str">
        <f>VLOOKUP(K120,'пр.взв.'!B1:H179,4,FALSE)</f>
        <v>ПФО</v>
      </c>
      <c r="O120" s="265"/>
      <c r="P120" s="265"/>
      <c r="Q120" s="244"/>
      <c r="R120" s="244"/>
    </row>
    <row r="121" spans="1:18" ht="13.5" thickBot="1">
      <c r="A121" s="321"/>
      <c r="B121" s="320"/>
      <c r="C121" s="288"/>
      <c r="D121" s="285"/>
      <c r="E121" s="285"/>
      <c r="F121" s="282"/>
      <c r="G121" s="282"/>
      <c r="H121" s="283"/>
      <c r="I121" s="283"/>
      <c r="J121" s="286"/>
      <c r="K121" s="320"/>
      <c r="L121" s="288"/>
      <c r="M121" s="285"/>
      <c r="N121" s="285"/>
      <c r="O121" s="282"/>
      <c r="P121" s="282"/>
      <c r="Q121" s="283"/>
      <c r="R121" s="283"/>
    </row>
    <row r="122" spans="1:18" ht="12.75">
      <c r="A122" s="317">
        <v>4</v>
      </c>
      <c r="B122" s="316">
        <f>'пр.хода А'!G56</f>
        <v>7</v>
      </c>
      <c r="C122" s="281" t="str">
        <f>VLOOKUP(B122,'пр.взв.'!B1:H594,2,FALSE)</f>
        <v>ГАЛСТЯН Самвел МКРТИЧОВИЧ</v>
      </c>
      <c r="D122" s="290" t="str">
        <f>VLOOKUP(B122,'пр.взв.'!B14:H181,3,FALSE)</f>
        <v>22.07.1993 мс</v>
      </c>
      <c r="E122" s="290" t="str">
        <f>VLOOKUP(B122,'пр.взв.'!B1:H181,4,FALSE)</f>
        <v>ЮФО</v>
      </c>
      <c r="F122" s="268"/>
      <c r="G122" s="269"/>
      <c r="H122" s="258"/>
      <c r="I122" s="267"/>
      <c r="J122" s="289">
        <v>8</v>
      </c>
      <c r="K122" s="316">
        <f>'пр.хода Б'!G56</f>
        <v>24</v>
      </c>
      <c r="L122" s="281" t="str">
        <f>VLOOKUP(K122,'пр.взв.'!B1:H181,2,FALSE)</f>
        <v>КОРЕЛИ Георгий Кобаевич</v>
      </c>
      <c r="M122" s="290" t="str">
        <f>VLOOKUP(K122,'пр.взв.'!B1:H181,3,FALSE)</f>
        <v>08.03.1992 мс</v>
      </c>
      <c r="N122" s="290" t="str">
        <f>VLOOKUP(K122,'пр.взв.'!B1:H181,4,FALSE)</f>
        <v>Мос</v>
      </c>
      <c r="O122" s="268"/>
      <c r="P122" s="269"/>
      <c r="Q122" s="258"/>
      <c r="R122" s="267"/>
    </row>
    <row r="123" spans="1:18" ht="12.75">
      <c r="A123" s="318"/>
      <c r="B123" s="315"/>
      <c r="C123" s="275"/>
      <c r="D123" s="268"/>
      <c r="E123" s="268"/>
      <c r="F123" s="268"/>
      <c r="G123" s="268"/>
      <c r="H123" s="258"/>
      <c r="I123" s="239"/>
      <c r="J123" s="271"/>
      <c r="K123" s="315"/>
      <c r="L123" s="275"/>
      <c r="M123" s="268"/>
      <c r="N123" s="268"/>
      <c r="O123" s="268"/>
      <c r="P123" s="268"/>
      <c r="Q123" s="258"/>
      <c r="R123" s="239"/>
    </row>
    <row r="124" spans="1:18" ht="12.75">
      <c r="A124" s="318"/>
      <c r="B124" s="315">
        <f>'пр.хода А'!G64</f>
        <v>31</v>
      </c>
      <c r="C124" s="274" t="str">
        <f>VLOOKUP(B124,'пр.взв.'!B1:H596,2,FALSE)</f>
        <v>МАНУКЯН Арутян Самвелович</v>
      </c>
      <c r="D124" s="267" t="str">
        <f>VLOOKUP(B124,'пр.взв.'!B1:H183,3,FALSE)</f>
        <v>29.03.1993 кмс</v>
      </c>
      <c r="E124" s="267" t="str">
        <f>VLOOKUP(B124,'пр.взв.'!B1:H183,4,FALSE)</f>
        <v>ЦФО</v>
      </c>
      <c r="F124" s="265"/>
      <c r="G124" s="265"/>
      <c r="H124" s="244"/>
      <c r="I124" s="244"/>
      <c r="J124" s="271"/>
      <c r="K124" s="315">
        <f>'пр.хода Б'!G64</f>
        <v>32</v>
      </c>
      <c r="L124" s="274" t="str">
        <f>VLOOKUP(K124,'пр.взв.'!B1:H183,2,FALSE)</f>
        <v>МАТЕВОСЯН Тигран Эдуардович</v>
      </c>
      <c r="M124" s="267" t="str">
        <f>VLOOKUP(K124,'пр.взв.'!B1:H183,3,FALSE)</f>
        <v>30.03.1992 кмс</v>
      </c>
      <c r="N124" s="267" t="str">
        <f>VLOOKUP(K124,'пр.взв.'!B1:H183,4,FALSE)</f>
        <v>ЮФО</v>
      </c>
      <c r="O124" s="265"/>
      <c r="P124" s="265"/>
      <c r="Q124" s="244"/>
      <c r="R124" s="244"/>
    </row>
    <row r="125" spans="1:18" ht="13.5" thickBot="1">
      <c r="A125" s="319"/>
      <c r="B125" s="315"/>
      <c r="C125" s="275"/>
      <c r="D125" s="268"/>
      <c r="E125" s="268"/>
      <c r="F125" s="266"/>
      <c r="G125" s="266"/>
      <c r="H125" s="245"/>
      <c r="I125" s="245"/>
      <c r="J125" s="272"/>
      <c r="K125" s="315"/>
      <c r="L125" s="288"/>
      <c r="M125" s="285"/>
      <c r="N125" s="285"/>
      <c r="O125" s="266"/>
      <c r="P125" s="266"/>
      <c r="Q125" s="245"/>
      <c r="R125" s="245"/>
    </row>
    <row r="127" spans="2:18" ht="16.5" thickBot="1">
      <c r="B127" s="84" t="s">
        <v>41</v>
      </c>
      <c r="C127" s="85" t="s">
        <v>42</v>
      </c>
      <c r="D127" s="86" t="s">
        <v>51</v>
      </c>
      <c r="E127" s="85"/>
      <c r="F127" s="84" t="str">
        <f>F107</f>
        <v>в.к. 82  кг</v>
      </c>
      <c r="G127" s="85"/>
      <c r="H127" s="85"/>
      <c r="I127" s="85"/>
      <c r="J127" s="85"/>
      <c r="K127" s="84" t="s">
        <v>52</v>
      </c>
      <c r="L127" s="85" t="s">
        <v>42</v>
      </c>
      <c r="M127" s="86" t="s">
        <v>51</v>
      </c>
      <c r="N127" s="85"/>
      <c r="O127" s="84" t="str">
        <f>F127</f>
        <v>в.к. 82  кг</v>
      </c>
      <c r="P127" s="85"/>
      <c r="Q127" s="85"/>
      <c r="R127" s="85"/>
    </row>
    <row r="128" spans="1:18" ht="12.75">
      <c r="A128" s="302" t="s">
        <v>44</v>
      </c>
      <c r="B128" s="304" t="s">
        <v>3</v>
      </c>
      <c r="C128" s="294" t="s">
        <v>4</v>
      </c>
      <c r="D128" s="294" t="s">
        <v>13</v>
      </c>
      <c r="E128" s="294" t="s">
        <v>14</v>
      </c>
      <c r="F128" s="294" t="s">
        <v>15</v>
      </c>
      <c r="G128" s="296" t="s">
        <v>45</v>
      </c>
      <c r="H128" s="298" t="s">
        <v>46</v>
      </c>
      <c r="I128" s="300" t="s">
        <v>17</v>
      </c>
      <c r="J128" s="302" t="s">
        <v>44</v>
      </c>
      <c r="K128" s="304" t="s">
        <v>3</v>
      </c>
      <c r="L128" s="294" t="s">
        <v>4</v>
      </c>
      <c r="M128" s="294" t="s">
        <v>13</v>
      </c>
      <c r="N128" s="294" t="s">
        <v>14</v>
      </c>
      <c r="O128" s="294" t="s">
        <v>15</v>
      </c>
      <c r="P128" s="296" t="s">
        <v>45</v>
      </c>
      <c r="Q128" s="298" t="s">
        <v>46</v>
      </c>
      <c r="R128" s="300" t="s">
        <v>17</v>
      </c>
    </row>
    <row r="129" spans="1:18" ht="13.5" thickBot="1">
      <c r="A129" s="303"/>
      <c r="B129" s="305" t="s">
        <v>47</v>
      </c>
      <c r="C129" s="295"/>
      <c r="D129" s="295"/>
      <c r="E129" s="295"/>
      <c r="F129" s="295"/>
      <c r="G129" s="297"/>
      <c r="H129" s="299"/>
      <c r="I129" s="301" t="s">
        <v>48</v>
      </c>
      <c r="J129" s="303"/>
      <c r="K129" s="305" t="s">
        <v>47</v>
      </c>
      <c r="L129" s="295"/>
      <c r="M129" s="295"/>
      <c r="N129" s="295"/>
      <c r="O129" s="295"/>
      <c r="P129" s="297"/>
      <c r="Q129" s="299"/>
      <c r="R129" s="301" t="s">
        <v>48</v>
      </c>
    </row>
    <row r="130" spans="1:18" ht="12.75">
      <c r="A130" s="317">
        <v>1</v>
      </c>
      <c r="B130" s="316">
        <f>'пр.хода А'!I12</f>
        <v>17</v>
      </c>
      <c r="C130" s="281" t="str">
        <f>VLOOKUP(B130,'пр.взв.'!B2:H602,2,FALSE)</f>
        <v>БОНДИКОВ Ян Константинович</v>
      </c>
      <c r="D130" s="290" t="str">
        <f>VLOOKUP(B130,'пр.взв.'!B2:H189,3,FALSE)</f>
        <v>18.10.1993 кмс</v>
      </c>
      <c r="E130" s="290" t="str">
        <f>VLOOKUP(B130,'пр.взв.'!B2:H189,4,FALSE)</f>
        <v>ПФО</v>
      </c>
      <c r="F130" s="284"/>
      <c r="G130" s="291"/>
      <c r="H130" s="292"/>
      <c r="I130" s="293"/>
      <c r="J130" s="289">
        <v>5</v>
      </c>
      <c r="K130" s="316">
        <f>'пр.хода Б'!I12</f>
        <v>10</v>
      </c>
      <c r="L130" s="281" t="str">
        <f>VLOOKUP(K130,'пр.взв.'!B2:H189,2,FALSE)</f>
        <v>БЕРОЗОВЧУК Ростислав Станиславович</v>
      </c>
      <c r="M130" s="290" t="str">
        <f>VLOOKUP(K130,'пр.взв.'!B2:H189,3,FALSE)</f>
        <v>20.05.1992 кмс</v>
      </c>
      <c r="N130" s="290" t="str">
        <f>VLOOKUP(K130,'пр.взв.'!B2:H189,4,FALSE)</f>
        <v>Мос</v>
      </c>
      <c r="O130" s="284"/>
      <c r="P130" s="291"/>
      <c r="Q130" s="292"/>
      <c r="R130" s="293"/>
    </row>
    <row r="131" spans="1:18" ht="12.75">
      <c r="A131" s="318"/>
      <c r="B131" s="315"/>
      <c r="C131" s="275"/>
      <c r="D131" s="268"/>
      <c r="E131" s="268"/>
      <c r="F131" s="268"/>
      <c r="G131" s="268"/>
      <c r="H131" s="258"/>
      <c r="I131" s="239"/>
      <c r="J131" s="271"/>
      <c r="K131" s="315"/>
      <c r="L131" s="275"/>
      <c r="M131" s="268"/>
      <c r="N131" s="268"/>
      <c r="O131" s="268"/>
      <c r="P131" s="268"/>
      <c r="Q131" s="258"/>
      <c r="R131" s="239"/>
    </row>
    <row r="132" spans="1:18" ht="12.75">
      <c r="A132" s="318"/>
      <c r="B132" s="315">
        <f>'пр.хода А'!I27</f>
        <v>21</v>
      </c>
      <c r="C132" s="274" t="str">
        <f>VLOOKUP(B132,'пр.взв.'!B2:H604,2,FALSE)</f>
        <v>МКРДУМЯН Гагик Гайкович</v>
      </c>
      <c r="D132" s="267" t="str">
        <f>VLOOKUP(B132,'пр.взв.'!B2:H191,3,FALSE)</f>
        <v>05.06.1993 кмс</v>
      </c>
      <c r="E132" s="267" t="str">
        <f>VLOOKUP(B132,'пр.взв.'!B2:H191,4,FALSE)</f>
        <v>ЮФО</v>
      </c>
      <c r="F132" s="265"/>
      <c r="G132" s="265"/>
      <c r="H132" s="244"/>
      <c r="I132" s="244"/>
      <c r="J132" s="271"/>
      <c r="K132" s="315">
        <f>'пр.хода Б'!I27</f>
        <v>22</v>
      </c>
      <c r="L132" s="274" t="str">
        <f>VLOOKUP(K132,'пр.взв.'!B2:H191,2,FALSE)</f>
        <v>АКСАГОВ Юсуп-Хаджи Кюраевич</v>
      </c>
      <c r="M132" s="267" t="str">
        <f>VLOOKUP(K132,'пр.взв.'!B2:H191,3,FALSE)</f>
        <v>22.01.1992 кмс</v>
      </c>
      <c r="N132" s="267" t="str">
        <f>VLOOKUP(K132,'пр.взв.'!B2:H191,4,FALSE)</f>
        <v>УФО</v>
      </c>
      <c r="O132" s="265"/>
      <c r="P132" s="265"/>
      <c r="Q132" s="244"/>
      <c r="R132" s="244"/>
    </row>
    <row r="133" spans="1:18" ht="13.5" thickBot="1">
      <c r="A133" s="321"/>
      <c r="B133" s="320"/>
      <c r="C133" s="288"/>
      <c r="D133" s="285"/>
      <c r="E133" s="285"/>
      <c r="F133" s="282"/>
      <c r="G133" s="282"/>
      <c r="H133" s="283"/>
      <c r="I133" s="283"/>
      <c r="J133" s="286"/>
      <c r="K133" s="320"/>
      <c r="L133" s="288"/>
      <c r="M133" s="285"/>
      <c r="N133" s="285"/>
      <c r="O133" s="282"/>
      <c r="P133" s="282"/>
      <c r="Q133" s="283"/>
      <c r="R133" s="283"/>
    </row>
    <row r="134" spans="1:18" ht="12.75">
      <c r="A134" s="317">
        <v>2</v>
      </c>
      <c r="B134" s="316">
        <f>'пр.хода А'!I45</f>
        <v>19</v>
      </c>
      <c r="C134" s="281" t="str">
        <f>VLOOKUP(B134,'пр.взв.'!B2:H606,2,FALSE)</f>
        <v>ГОГУЕВ Солтан-Мурат Тохтарович</v>
      </c>
      <c r="D134" s="278" t="str">
        <f>VLOOKUP(B134,'пр.взв.'!B2:H193,3,FALSE)</f>
        <v>23.07.1992 кмс</v>
      </c>
      <c r="E134" s="278" t="str">
        <f>VLOOKUP(B134,'пр.взв.'!B2:H193,4,FALSE)</f>
        <v>СКФО</v>
      </c>
      <c r="F134" s="284"/>
      <c r="G134" s="291"/>
      <c r="H134" s="292"/>
      <c r="I134" s="278"/>
      <c r="J134" s="289">
        <v>6</v>
      </c>
      <c r="K134" s="316">
        <f>'пр.хода Б'!I45</f>
        <v>4</v>
      </c>
      <c r="L134" s="281" t="str">
        <f>VLOOKUP(K134,'пр.взв.'!B2:H193,2,FALSE)</f>
        <v>СОГОЛАШВИЛИ Георгий Теймуразович</v>
      </c>
      <c r="M134" s="278" t="str">
        <f>VLOOKUP(K134,'пр.взв.'!B2:H193,3,FALSE)</f>
        <v>08.04.1992 кмс</v>
      </c>
      <c r="N134" s="278" t="str">
        <f>VLOOKUP(K134,'пр.взв.'!B2:H193,4,FALSE)</f>
        <v>УФО</v>
      </c>
      <c r="O134" s="284"/>
      <c r="P134" s="291"/>
      <c r="Q134" s="292"/>
      <c r="R134" s="278"/>
    </row>
    <row r="135" spans="1:18" ht="12.75">
      <c r="A135" s="318"/>
      <c r="B135" s="315"/>
      <c r="C135" s="275"/>
      <c r="D135" s="268"/>
      <c r="E135" s="268"/>
      <c r="F135" s="268"/>
      <c r="G135" s="268"/>
      <c r="H135" s="258"/>
      <c r="I135" s="239"/>
      <c r="J135" s="271"/>
      <c r="K135" s="315"/>
      <c r="L135" s="275"/>
      <c r="M135" s="268"/>
      <c r="N135" s="268"/>
      <c r="O135" s="268"/>
      <c r="P135" s="268"/>
      <c r="Q135" s="258"/>
      <c r="R135" s="239"/>
    </row>
    <row r="136" spans="1:18" ht="12.75">
      <c r="A136" s="318"/>
      <c r="B136" s="315">
        <f>'пр.хода А'!I60</f>
        <v>7</v>
      </c>
      <c r="C136" s="274" t="str">
        <f>VLOOKUP(B136,'пр.взв.'!B2:H608,2,FALSE)</f>
        <v>ГАЛСТЯН Самвел МКРТИЧОВИЧ</v>
      </c>
      <c r="D136" s="267" t="str">
        <f>VLOOKUP(B136,'пр.взв.'!B2:H195,3,FALSE)</f>
        <v>22.07.1993 мс</v>
      </c>
      <c r="E136" s="267" t="str">
        <f>VLOOKUP(B136,'пр.взв.'!B2:H195,4,FALSE)</f>
        <v>ЮФО</v>
      </c>
      <c r="F136" s="265"/>
      <c r="G136" s="265"/>
      <c r="H136" s="244"/>
      <c r="I136" s="244"/>
      <c r="J136" s="271"/>
      <c r="K136" s="315">
        <f>'пр.хода Б'!I60</f>
        <v>24</v>
      </c>
      <c r="L136" s="274" t="str">
        <f>VLOOKUP(K136,'пр.взв.'!B2:H195,2,FALSE)</f>
        <v>КОРЕЛИ Георгий Кобаевич</v>
      </c>
      <c r="M136" s="267" t="str">
        <f>VLOOKUP(K136,'пр.взв.'!B2:H195,3,FALSE)</f>
        <v>08.03.1992 мс</v>
      </c>
      <c r="N136" s="267" t="str">
        <f>VLOOKUP(K136,'пр.взв.'!B2:H195,4,FALSE)</f>
        <v>Мос</v>
      </c>
      <c r="O136" s="265"/>
      <c r="P136" s="265"/>
      <c r="Q136" s="244"/>
      <c r="R136" s="244"/>
    </row>
    <row r="137" spans="1:18" ht="12.75">
      <c r="A137" s="319"/>
      <c r="B137" s="315"/>
      <c r="C137" s="275"/>
      <c r="D137" s="268"/>
      <c r="E137" s="268"/>
      <c r="F137" s="266"/>
      <c r="G137" s="266"/>
      <c r="H137" s="245"/>
      <c r="I137" s="245"/>
      <c r="J137" s="272"/>
      <c r="K137" s="315"/>
      <c r="L137" s="275"/>
      <c r="M137" s="268"/>
      <c r="N137" s="268"/>
      <c r="O137" s="266"/>
      <c r="P137" s="266"/>
      <c r="Q137" s="245"/>
      <c r="R137" s="245"/>
    </row>
    <row r="139" spans="2:18" ht="16.5" thickBot="1">
      <c r="B139" s="84" t="s">
        <v>41</v>
      </c>
      <c r="C139" s="169" t="s">
        <v>53</v>
      </c>
      <c r="D139" s="169"/>
      <c r="E139" s="169"/>
      <c r="F139" s="174" t="str">
        <f>F127</f>
        <v>в.к. 82  кг</v>
      </c>
      <c r="G139" s="169"/>
      <c r="H139" s="169"/>
      <c r="I139" s="169"/>
      <c r="J139" s="170"/>
      <c r="K139" s="84" t="s">
        <v>1</v>
      </c>
      <c r="L139" s="169" t="s">
        <v>53</v>
      </c>
      <c r="M139" s="169"/>
      <c r="N139" s="169"/>
      <c r="O139" s="84" t="str">
        <f>F139</f>
        <v>в.к. 82  кг</v>
      </c>
      <c r="P139" s="169"/>
      <c r="Q139" s="169"/>
      <c r="R139" s="169"/>
    </row>
    <row r="140" spans="1:18" ht="12.75">
      <c r="A140" s="302" t="s">
        <v>44</v>
      </c>
      <c r="B140" s="304" t="s">
        <v>3</v>
      </c>
      <c r="C140" s="294" t="s">
        <v>4</v>
      </c>
      <c r="D140" s="294" t="s">
        <v>13</v>
      </c>
      <c r="E140" s="294" t="s">
        <v>14</v>
      </c>
      <c r="F140" s="294" t="s">
        <v>15</v>
      </c>
      <c r="G140" s="296" t="s">
        <v>45</v>
      </c>
      <c r="H140" s="298" t="s">
        <v>46</v>
      </c>
      <c r="I140" s="300" t="s">
        <v>17</v>
      </c>
      <c r="J140" s="302" t="s">
        <v>44</v>
      </c>
      <c r="K140" s="304" t="s">
        <v>3</v>
      </c>
      <c r="L140" s="294" t="s">
        <v>4</v>
      </c>
      <c r="M140" s="294" t="s">
        <v>13</v>
      </c>
      <c r="N140" s="294" t="s">
        <v>14</v>
      </c>
      <c r="O140" s="294" t="s">
        <v>15</v>
      </c>
      <c r="P140" s="296" t="s">
        <v>45</v>
      </c>
      <c r="Q140" s="298" t="s">
        <v>46</v>
      </c>
      <c r="R140" s="300" t="s">
        <v>17</v>
      </c>
    </row>
    <row r="141" spans="1:18" ht="13.5" thickBot="1">
      <c r="A141" s="303"/>
      <c r="B141" s="305" t="s">
        <v>47</v>
      </c>
      <c r="C141" s="295"/>
      <c r="D141" s="295"/>
      <c r="E141" s="295"/>
      <c r="F141" s="295"/>
      <c r="G141" s="297"/>
      <c r="H141" s="299"/>
      <c r="I141" s="301" t="s">
        <v>48</v>
      </c>
      <c r="J141" s="303"/>
      <c r="K141" s="305" t="s">
        <v>47</v>
      </c>
      <c r="L141" s="295"/>
      <c r="M141" s="295"/>
      <c r="N141" s="295"/>
      <c r="O141" s="295"/>
      <c r="P141" s="297"/>
      <c r="Q141" s="299"/>
      <c r="R141" s="301" t="s">
        <v>48</v>
      </c>
    </row>
    <row r="142" spans="1:18" ht="12.75">
      <c r="A142" s="314">
        <v>1</v>
      </c>
      <c r="B142" s="309">
        <f>'пр.хода А'!K19</f>
        <v>21</v>
      </c>
      <c r="C142" s="311" t="str">
        <f>VLOOKUP(B142,'пр.взв.'!B1:H614,2,FALSE)</f>
        <v>МКРДУМЯН Гагик Гайкович</v>
      </c>
      <c r="D142" s="290" t="str">
        <f>VLOOKUP(B142,'пр.взв.'!B1:H201,3,FALSE)</f>
        <v>05.06.1993 кмс</v>
      </c>
      <c r="E142" s="290" t="str">
        <f>VLOOKUP(B142,'пр.взв.'!B1:H201,4,FALSE)</f>
        <v>ЮФО</v>
      </c>
      <c r="F142" s="266"/>
      <c r="G142" s="279"/>
      <c r="H142" s="255"/>
      <c r="I142" s="245"/>
      <c r="J142" s="307">
        <v>2</v>
      </c>
      <c r="K142" s="309">
        <f>'пр.хода Б'!K19</f>
        <v>22</v>
      </c>
      <c r="L142" s="311" t="str">
        <f>VLOOKUP(K142,'пр.взв.'!B1:H201,2,FALSE)</f>
        <v>АКСАГОВ Юсуп-Хаджи Кюраевич</v>
      </c>
      <c r="M142" s="290" t="str">
        <f>VLOOKUP(K142,'пр.взв.'!B1:H201,3,FALSE)</f>
        <v>22.01.1992 кмс</v>
      </c>
      <c r="N142" s="290" t="str">
        <f>VLOOKUP(K142,'пр.взв.'!B1:H201,4,FALSE)</f>
        <v>УФО</v>
      </c>
      <c r="O142" s="266"/>
      <c r="P142" s="279"/>
      <c r="Q142" s="255"/>
      <c r="R142" s="245"/>
    </row>
    <row r="143" spans="1:18" ht="12.75">
      <c r="A143" s="307"/>
      <c r="B143" s="310"/>
      <c r="C143" s="275"/>
      <c r="D143" s="268"/>
      <c r="E143" s="268"/>
      <c r="F143" s="268"/>
      <c r="G143" s="268"/>
      <c r="H143" s="258"/>
      <c r="I143" s="239"/>
      <c r="J143" s="307"/>
      <c r="K143" s="310"/>
      <c r="L143" s="275"/>
      <c r="M143" s="268"/>
      <c r="N143" s="268"/>
      <c r="O143" s="268"/>
      <c r="P143" s="268"/>
      <c r="Q143" s="258"/>
      <c r="R143" s="239"/>
    </row>
    <row r="144" spans="1:18" ht="12.75">
      <c r="A144" s="307"/>
      <c r="B144" s="312">
        <f>'пр.хода А'!K52</f>
        <v>7</v>
      </c>
      <c r="C144" s="274" t="str">
        <f>VLOOKUP(B144,'пр.взв.'!B1:H616,2,FALSE)</f>
        <v>ГАЛСТЯН Самвел МКРТИЧОВИЧ</v>
      </c>
      <c r="D144" s="267" t="str">
        <f>VLOOKUP(B144,'пр.взв.'!B1:H203,3,FALSE)</f>
        <v>22.07.1993 мс</v>
      </c>
      <c r="E144" s="267" t="str">
        <f>VLOOKUP(B144,'пр.взв.'!B1:H203,4,FALSE)</f>
        <v>ЮФО</v>
      </c>
      <c r="F144" s="265"/>
      <c r="G144" s="265"/>
      <c r="H144" s="244"/>
      <c r="I144" s="244"/>
      <c r="J144" s="307"/>
      <c r="K144" s="312">
        <f>'пр.хода Б'!K52</f>
        <v>24</v>
      </c>
      <c r="L144" s="274" t="str">
        <f>VLOOKUP(K144,'пр.взв.'!B1:H203,2,FALSE)</f>
        <v>КОРЕЛИ Георгий Кобаевич</v>
      </c>
      <c r="M144" s="267" t="str">
        <f>VLOOKUP(K144,'пр.взв.'!B1:H203,3,FALSE)</f>
        <v>08.03.1992 мс</v>
      </c>
      <c r="N144" s="267" t="str">
        <f>VLOOKUP(K144,'пр.взв.'!B1:H203,4,FALSE)</f>
        <v>Мос</v>
      </c>
      <c r="O144" s="265"/>
      <c r="P144" s="265"/>
      <c r="Q144" s="244"/>
      <c r="R144" s="244"/>
    </row>
    <row r="145" spans="1:18" ht="12.75">
      <c r="A145" s="308"/>
      <c r="B145" s="313"/>
      <c r="C145" s="275"/>
      <c r="D145" s="268"/>
      <c r="E145" s="268"/>
      <c r="F145" s="266"/>
      <c r="G145" s="266"/>
      <c r="H145" s="245"/>
      <c r="I145" s="245"/>
      <c r="J145" s="308"/>
      <c r="K145" s="313"/>
      <c r="L145" s="275"/>
      <c r="M145" s="268"/>
      <c r="N145" s="268"/>
      <c r="O145" s="266"/>
      <c r="P145" s="266"/>
      <c r="Q145" s="245"/>
      <c r="R145" s="245"/>
    </row>
    <row r="147" spans="1:18" ht="15">
      <c r="A147" s="306" t="s">
        <v>54</v>
      </c>
      <c r="B147" s="306"/>
      <c r="C147" s="306"/>
      <c r="D147" s="306"/>
      <c r="E147" s="306"/>
      <c r="F147" s="306"/>
      <c r="G147" s="306"/>
      <c r="H147" s="306"/>
      <c r="I147" s="306"/>
      <c r="J147" s="306" t="s">
        <v>55</v>
      </c>
      <c r="K147" s="306"/>
      <c r="L147" s="306"/>
      <c r="M147" s="306"/>
      <c r="N147" s="306"/>
      <c r="O147" s="306"/>
      <c r="P147" s="306"/>
      <c r="Q147" s="306"/>
      <c r="R147" s="306"/>
    </row>
    <row r="148" spans="2:18" ht="16.5" thickBot="1">
      <c r="B148" s="84" t="s">
        <v>41</v>
      </c>
      <c r="C148" s="171"/>
      <c r="D148" s="171"/>
      <c r="E148" s="171"/>
      <c r="F148" s="172" t="str">
        <f>F139</f>
        <v>в.к. 82  кг</v>
      </c>
      <c r="G148" s="171"/>
      <c r="H148" s="171"/>
      <c r="I148" s="171"/>
      <c r="J148" s="92"/>
      <c r="K148" s="173" t="s">
        <v>1</v>
      </c>
      <c r="L148" s="171"/>
      <c r="M148" s="171"/>
      <c r="N148" s="171"/>
      <c r="O148" s="172" t="str">
        <f>F148</f>
        <v>в.к. 82  кг</v>
      </c>
      <c r="P148" s="170"/>
      <c r="Q148" s="170"/>
      <c r="R148" s="170"/>
    </row>
    <row r="149" spans="1:18" ht="12.75">
      <c r="A149" s="302" t="s">
        <v>44</v>
      </c>
      <c r="B149" s="304" t="s">
        <v>3</v>
      </c>
      <c r="C149" s="294" t="s">
        <v>4</v>
      </c>
      <c r="D149" s="294" t="s">
        <v>13</v>
      </c>
      <c r="E149" s="294" t="s">
        <v>14</v>
      </c>
      <c r="F149" s="294" t="s">
        <v>15</v>
      </c>
      <c r="G149" s="296" t="s">
        <v>45</v>
      </c>
      <c r="H149" s="298" t="s">
        <v>46</v>
      </c>
      <c r="I149" s="300" t="s">
        <v>17</v>
      </c>
      <c r="J149" s="302" t="s">
        <v>44</v>
      </c>
      <c r="K149" s="304" t="s">
        <v>3</v>
      </c>
      <c r="L149" s="294" t="s">
        <v>4</v>
      </c>
      <c r="M149" s="294" t="s">
        <v>13</v>
      </c>
      <c r="N149" s="294" t="s">
        <v>14</v>
      </c>
      <c r="O149" s="294" t="s">
        <v>15</v>
      </c>
      <c r="P149" s="296" t="s">
        <v>45</v>
      </c>
      <c r="Q149" s="298" t="s">
        <v>46</v>
      </c>
      <c r="R149" s="300" t="s">
        <v>17</v>
      </c>
    </row>
    <row r="150" spans="1:18" ht="13.5" thickBot="1">
      <c r="A150" s="303"/>
      <c r="B150" s="305" t="s">
        <v>47</v>
      </c>
      <c r="C150" s="295"/>
      <c r="D150" s="295"/>
      <c r="E150" s="295"/>
      <c r="F150" s="295"/>
      <c r="G150" s="297"/>
      <c r="H150" s="299"/>
      <c r="I150" s="301" t="s">
        <v>48</v>
      </c>
      <c r="J150" s="303"/>
      <c r="K150" s="305" t="s">
        <v>47</v>
      </c>
      <c r="L150" s="295"/>
      <c r="M150" s="295"/>
      <c r="N150" s="295"/>
      <c r="O150" s="295"/>
      <c r="P150" s="297"/>
      <c r="Q150" s="299"/>
      <c r="R150" s="301" t="s">
        <v>48</v>
      </c>
    </row>
    <row r="151" spans="1:18" ht="12.75" hidden="1">
      <c r="A151" s="289">
        <v>1</v>
      </c>
      <c r="B151" s="280">
        <f>'пр.хода А'!M7</f>
        <v>0</v>
      </c>
      <c r="C151" s="281" t="e">
        <f>VLOOKUP(B151,'пр.взв.'!B2:H623,2,FALSE)</f>
        <v>#N/A</v>
      </c>
      <c r="D151" s="290" t="e">
        <f>VLOOKUP(B151,'пр.взв.'!B2:H210,3,FALSE)</f>
        <v>#N/A</v>
      </c>
      <c r="E151" s="290" t="e">
        <f>VLOOKUP(B151,'пр.взв.'!B2:H210,4,FALSE)</f>
        <v>#N/A</v>
      </c>
      <c r="F151" s="284"/>
      <c r="G151" s="291"/>
      <c r="H151" s="292"/>
      <c r="I151" s="293"/>
      <c r="J151" s="289">
        <v>3</v>
      </c>
      <c r="K151" s="280">
        <f>'пр.хода Б'!M6</f>
        <v>0</v>
      </c>
      <c r="L151" s="281" t="e">
        <f>VLOOKUP(K151,'пр.взв.'!B2:H210,2,FALSE)</f>
        <v>#N/A</v>
      </c>
      <c r="M151" s="290" t="e">
        <f>VLOOKUP(K151,'пр.взв.'!B2:H210,3,FALSE)</f>
        <v>#N/A</v>
      </c>
      <c r="N151" s="290" t="e">
        <f>VLOOKUP(K151,'пр.взв.'!B2:H210,4,FALSE)</f>
        <v>#N/A</v>
      </c>
      <c r="O151" s="284"/>
      <c r="P151" s="291"/>
      <c r="Q151" s="292"/>
      <c r="R151" s="293"/>
    </row>
    <row r="152" spans="1:18" ht="12.75" hidden="1">
      <c r="A152" s="271"/>
      <c r="B152" s="273"/>
      <c r="C152" s="275"/>
      <c r="D152" s="268"/>
      <c r="E152" s="268"/>
      <c r="F152" s="268"/>
      <c r="G152" s="268"/>
      <c r="H152" s="258"/>
      <c r="I152" s="239"/>
      <c r="J152" s="271"/>
      <c r="K152" s="273"/>
      <c r="L152" s="275"/>
      <c r="M152" s="268"/>
      <c r="N152" s="268"/>
      <c r="O152" s="268"/>
      <c r="P152" s="268"/>
      <c r="Q152" s="258"/>
      <c r="R152" s="239"/>
    </row>
    <row r="153" spans="1:18" ht="13.5" hidden="1" thickBot="1">
      <c r="A153" s="271"/>
      <c r="B153" s="276">
        <f>'пр.хода А'!M10</f>
        <v>0</v>
      </c>
      <c r="C153" s="274" t="e">
        <f>VLOOKUP(B153,'пр.взв.'!B2:H625,2,FALSE)</f>
        <v>#N/A</v>
      </c>
      <c r="D153" s="267" t="e">
        <f>VLOOKUP(B153,'пр.взв.'!B2:H212,3,FALSE)</f>
        <v>#N/A</v>
      </c>
      <c r="E153" s="267" t="e">
        <f>VLOOKUP(B153,'пр.взв.'!B2:H212,4,FALSE)</f>
        <v>#N/A</v>
      </c>
      <c r="F153" s="265"/>
      <c r="G153" s="265"/>
      <c r="H153" s="244"/>
      <c r="I153" s="244"/>
      <c r="J153" s="271"/>
      <c r="K153" s="276">
        <f>'пр.хода Б'!M9</f>
        <v>0</v>
      </c>
      <c r="L153" s="274" t="e">
        <f>VLOOKUP(K153,'пр.взв.'!B2:H212,2,FALSE)</f>
        <v>#N/A</v>
      </c>
      <c r="M153" s="267" t="e">
        <f>VLOOKUP(K153,'пр.взв.'!B2:H212,3,FALSE)</f>
        <v>#N/A</v>
      </c>
      <c r="N153" s="267" t="e">
        <f>VLOOKUP(K153,'пр.взв.'!B2:H212,4,FALSE)</f>
        <v>#N/A</v>
      </c>
      <c r="O153" s="265"/>
      <c r="P153" s="265"/>
      <c r="Q153" s="244"/>
      <c r="R153" s="244"/>
    </row>
    <row r="154" spans="1:18" ht="13.5" hidden="1" thickBot="1">
      <c r="A154" s="272"/>
      <c r="B154" s="287"/>
      <c r="C154" s="288"/>
      <c r="D154" s="285"/>
      <c r="E154" s="285"/>
      <c r="F154" s="282"/>
      <c r="G154" s="282"/>
      <c r="H154" s="283"/>
      <c r="I154" s="283"/>
      <c r="J154" s="272"/>
      <c r="K154" s="287"/>
      <c r="L154" s="288"/>
      <c r="M154" s="285"/>
      <c r="N154" s="285"/>
      <c r="O154" s="282"/>
      <c r="P154" s="282"/>
      <c r="Q154" s="283"/>
      <c r="R154" s="283"/>
    </row>
    <row r="155" spans="1:18" ht="12.75" hidden="1">
      <c r="A155" s="289">
        <v>2</v>
      </c>
      <c r="B155" s="280">
        <f>'пр.хода А'!M14</f>
        <v>0</v>
      </c>
      <c r="C155" s="281" t="e">
        <f>VLOOKUP(B155,'пр.взв.'!B2:H627,2,FALSE)</f>
        <v>#N/A</v>
      </c>
      <c r="D155" s="278" t="e">
        <f>VLOOKUP(B155,'пр.взв.'!B2:H214,3,FALSE)</f>
        <v>#N/A</v>
      </c>
      <c r="E155" s="278" t="e">
        <f>VLOOKUP(B155,'пр.взв.'!B2:H214,4,FALSE)</f>
        <v>#N/A</v>
      </c>
      <c r="F155" s="284"/>
      <c r="G155" s="279"/>
      <c r="H155" s="255"/>
      <c r="I155" s="245"/>
      <c r="J155" s="289">
        <v>4</v>
      </c>
      <c r="K155" s="280">
        <f>'пр.хода Б'!M13</f>
        <v>0</v>
      </c>
      <c r="L155" s="281" t="e">
        <f>VLOOKUP(K155,'пр.взв.'!B2:H214,2,FALSE)</f>
        <v>#N/A</v>
      </c>
      <c r="M155" s="278" t="e">
        <f>VLOOKUP(K155,'пр.взв.'!B2:H214,3,FALSE)</f>
        <v>#N/A</v>
      </c>
      <c r="N155" s="278" t="e">
        <f>VLOOKUP(K155,'пр.взв.'!B2:H214,4,FALSE)</f>
        <v>#N/A</v>
      </c>
      <c r="O155" s="266"/>
      <c r="P155" s="279"/>
      <c r="Q155" s="255"/>
      <c r="R155" s="245"/>
    </row>
    <row r="156" spans="1:18" ht="12.75" hidden="1">
      <c r="A156" s="271"/>
      <c r="B156" s="273"/>
      <c r="C156" s="275"/>
      <c r="D156" s="268"/>
      <c r="E156" s="268"/>
      <c r="F156" s="268"/>
      <c r="G156" s="268"/>
      <c r="H156" s="258"/>
      <c r="I156" s="239"/>
      <c r="J156" s="271"/>
      <c r="K156" s="273"/>
      <c r="L156" s="275"/>
      <c r="M156" s="268"/>
      <c r="N156" s="268"/>
      <c r="O156" s="268"/>
      <c r="P156" s="268"/>
      <c r="Q156" s="258"/>
      <c r="R156" s="239"/>
    </row>
    <row r="157" spans="1:18" ht="12.75" hidden="1">
      <c r="A157" s="271"/>
      <c r="B157" s="276">
        <f>'пр.хода А'!M17</f>
        <v>0</v>
      </c>
      <c r="C157" s="274" t="e">
        <f>VLOOKUP(B157,'пр.взв.'!B2:H629,2,FALSE)</f>
        <v>#N/A</v>
      </c>
      <c r="D157" s="267" t="e">
        <f>VLOOKUP(B157,'пр.взв.'!B2:H216,3,FALSE)</f>
        <v>#N/A</v>
      </c>
      <c r="E157" s="267" t="e">
        <f>VLOOKUP(B157,'пр.взв.'!B2:H216,4,FALSE)</f>
        <v>#N/A</v>
      </c>
      <c r="F157" s="265"/>
      <c r="G157" s="265"/>
      <c r="H157" s="244"/>
      <c r="I157" s="244"/>
      <c r="J157" s="271"/>
      <c r="K157" s="276">
        <f>'пр.хода Б'!M16</f>
        <v>0</v>
      </c>
      <c r="L157" s="274" t="e">
        <f>VLOOKUP(K157,'пр.взв.'!B2:H216,2,FALSE)</f>
        <v>#N/A</v>
      </c>
      <c r="M157" s="267" t="e">
        <f>VLOOKUP(K157,'пр.взв.'!B2:H216,3,FALSE)</f>
        <v>#N/A</v>
      </c>
      <c r="N157" s="267" t="e">
        <f>VLOOKUP(K157,'пр.взв.'!B2:H216,4,FALSE)</f>
        <v>#N/A</v>
      </c>
      <c r="O157" s="265"/>
      <c r="P157" s="265"/>
      <c r="Q157" s="244"/>
      <c r="R157" s="244"/>
    </row>
    <row r="158" spans="1:18" ht="12.75" hidden="1">
      <c r="A158" s="272"/>
      <c r="B158" s="277"/>
      <c r="C158" s="275"/>
      <c r="D158" s="268"/>
      <c r="E158" s="268"/>
      <c r="F158" s="266"/>
      <c r="G158" s="266"/>
      <c r="H158" s="245"/>
      <c r="I158" s="245"/>
      <c r="J158" s="272"/>
      <c r="K158" s="277"/>
      <c r="L158" s="275"/>
      <c r="M158" s="268"/>
      <c r="N158" s="268"/>
      <c r="O158" s="266"/>
      <c r="P158" s="266"/>
      <c r="Q158" s="245"/>
      <c r="R158" s="245"/>
    </row>
    <row r="159" ht="14.25" customHeight="1"/>
    <row r="160" spans="1:18" ht="12.75" hidden="1">
      <c r="A160" s="270">
        <v>1</v>
      </c>
      <c r="B160" s="273">
        <f>'пр.хода А'!N8</f>
        <v>0</v>
      </c>
      <c r="C160" s="274" t="e">
        <f>VLOOKUP(B160,'пр.взв.'!B3:H632,2,FALSE)</f>
        <v>#N/A</v>
      </c>
      <c r="D160" s="267" t="e">
        <f>VLOOKUP(B160,'пр.взв.'!B3:H219,3,FALSE)</f>
        <v>#N/A</v>
      </c>
      <c r="E160" s="267" t="e">
        <f>VLOOKUP(B160,'пр.взв.'!B3:H219,4,FALSE)</f>
        <v>#N/A</v>
      </c>
      <c r="F160" s="268"/>
      <c r="G160" s="269"/>
      <c r="H160" s="258"/>
      <c r="I160" s="239"/>
      <c r="J160" s="270">
        <v>7</v>
      </c>
      <c r="K160" s="273">
        <f>'пр.хода Б'!N7</f>
        <v>6</v>
      </c>
      <c r="L160" s="274" t="str">
        <f>VLOOKUP(K160,'пр.взв.'!B3:H219,2,FALSE)</f>
        <v>БОРИСОВ Илья Денисович</v>
      </c>
      <c r="M160" s="267" t="str">
        <f>VLOOKUP(K160,'пр.взв.'!B3:H219,3,FALSE)</f>
        <v>05.04.1993 кмс</v>
      </c>
      <c r="N160" s="267" t="str">
        <f>VLOOKUP(K160,'пр.взв.'!B3:H219,4,FALSE)</f>
        <v>ЦФО</v>
      </c>
      <c r="O160" s="268"/>
      <c r="P160" s="269"/>
      <c r="Q160" s="258"/>
      <c r="R160" s="239"/>
    </row>
    <row r="161" spans="1:18" ht="12.75" hidden="1">
      <c r="A161" s="271"/>
      <c r="B161" s="273"/>
      <c r="C161" s="275"/>
      <c r="D161" s="268"/>
      <c r="E161" s="268"/>
      <c r="F161" s="268"/>
      <c r="G161" s="268"/>
      <c r="H161" s="258"/>
      <c r="I161" s="239"/>
      <c r="J161" s="271"/>
      <c r="K161" s="273"/>
      <c r="L161" s="275"/>
      <c r="M161" s="268"/>
      <c r="N161" s="268"/>
      <c r="O161" s="268"/>
      <c r="P161" s="268"/>
      <c r="Q161" s="258"/>
      <c r="R161" s="239"/>
    </row>
    <row r="162" spans="1:18" ht="12.75" hidden="1">
      <c r="A162" s="271"/>
      <c r="B162" s="276">
        <f>'пр.хода А'!N11</f>
        <v>0</v>
      </c>
      <c r="C162" s="274" t="e">
        <f>VLOOKUP(B162,'пр.взв.'!B3:H634,2,FALSE)</f>
        <v>#N/A</v>
      </c>
      <c r="D162" s="267" t="e">
        <f>VLOOKUP(B162,'пр.взв.'!B3:H221,3,FALSE)</f>
        <v>#N/A</v>
      </c>
      <c r="E162" s="267" t="e">
        <f>VLOOKUP(B162,'пр.взв.'!B3:H221,4,FALSE)</f>
        <v>#N/A</v>
      </c>
      <c r="F162" s="265"/>
      <c r="G162" s="265"/>
      <c r="H162" s="244"/>
      <c r="I162" s="244"/>
      <c r="J162" s="271"/>
      <c r="K162" s="276">
        <f>'пр.хода Б'!N10</f>
        <v>14</v>
      </c>
      <c r="L162" s="274" t="str">
        <f>VLOOKUP(K162,'пр.взв.'!B3:H221,2,FALSE)</f>
        <v>ДЕМЬЯНЕНКО Сергей Александрович</v>
      </c>
      <c r="M162" s="267" t="str">
        <f>VLOOKUP(K162,'пр.взв.'!B3:H221,3,FALSE)</f>
        <v>13.03.1992 кмс</v>
      </c>
      <c r="N162" s="267" t="str">
        <f>VLOOKUP(K162,'пр.взв.'!B3:H221,4,FALSE)</f>
        <v>СФО</v>
      </c>
      <c r="O162" s="265"/>
      <c r="P162" s="265"/>
      <c r="Q162" s="244"/>
      <c r="R162" s="244"/>
    </row>
    <row r="163" spans="1:18" ht="13.5" hidden="1" thickBot="1">
      <c r="A163" s="286"/>
      <c r="B163" s="287"/>
      <c r="C163" s="288"/>
      <c r="D163" s="285"/>
      <c r="E163" s="285"/>
      <c r="F163" s="282"/>
      <c r="G163" s="282"/>
      <c r="H163" s="283"/>
      <c r="I163" s="283"/>
      <c r="J163" s="286"/>
      <c r="K163" s="287"/>
      <c r="L163" s="288"/>
      <c r="M163" s="285"/>
      <c r="N163" s="285"/>
      <c r="O163" s="282"/>
      <c r="P163" s="282"/>
      <c r="Q163" s="283"/>
      <c r="R163" s="283"/>
    </row>
    <row r="164" spans="1:18" ht="12.75" hidden="1">
      <c r="A164" s="271">
        <v>5</v>
      </c>
      <c r="B164" s="280">
        <v>17</v>
      </c>
      <c r="C164" s="281" t="str">
        <f>VLOOKUP(B164,'пр.взв.'!B3:H636,2,FALSE)</f>
        <v>БОНДИКОВ Ян Константинович</v>
      </c>
      <c r="D164" s="278" t="str">
        <f>VLOOKUP(B164,'пр.взв.'!B3:H223,3,FALSE)</f>
        <v>18.10.1993 кмс</v>
      </c>
      <c r="E164" s="278" t="str">
        <f>VLOOKUP(B164,'пр.взв.'!B3:H223,4,FALSE)</f>
        <v>ПФО</v>
      </c>
      <c r="F164" s="284"/>
      <c r="G164" s="279"/>
      <c r="H164" s="255"/>
      <c r="I164" s="245"/>
      <c r="J164" s="271">
        <v>3</v>
      </c>
      <c r="K164" s="280">
        <v>6</v>
      </c>
      <c r="L164" s="281" t="str">
        <f>VLOOKUP(K164,'пр.взв.'!B3:H223,2,FALSE)</f>
        <v>БОРИСОВ Илья Денисович</v>
      </c>
      <c r="M164" s="278" t="str">
        <f>VLOOKUP(K164,'пр.взв.'!B3:H223,3,FALSE)</f>
        <v>05.04.1993 кмс</v>
      </c>
      <c r="N164" s="278" t="str">
        <f>VLOOKUP(K164,'пр.взв.'!B3:H223,4,FALSE)</f>
        <v>ЦФО</v>
      </c>
      <c r="O164" s="266"/>
      <c r="P164" s="279"/>
      <c r="Q164" s="255"/>
      <c r="R164" s="245"/>
    </row>
    <row r="165" spans="1:18" ht="12.75" hidden="1">
      <c r="A165" s="271"/>
      <c r="B165" s="273"/>
      <c r="C165" s="275"/>
      <c r="D165" s="268"/>
      <c r="E165" s="268"/>
      <c r="F165" s="268"/>
      <c r="G165" s="268"/>
      <c r="H165" s="258"/>
      <c r="I165" s="239"/>
      <c r="J165" s="271"/>
      <c r="K165" s="273"/>
      <c r="L165" s="275"/>
      <c r="M165" s="268"/>
      <c r="N165" s="268"/>
      <c r="O165" s="268"/>
      <c r="P165" s="268"/>
      <c r="Q165" s="258"/>
      <c r="R165" s="239"/>
    </row>
    <row r="166" spans="1:18" ht="12.75" hidden="1">
      <c r="A166" s="271"/>
      <c r="B166" s="276">
        <v>31</v>
      </c>
      <c r="C166" s="274" t="str">
        <f>VLOOKUP(B166,'пр.взв.'!B3:H638,2,FALSE)</f>
        <v>МАНУКЯН Арутян Самвелович</v>
      </c>
      <c r="D166" s="267" t="str">
        <f>VLOOKUP(B166,'пр.взв.'!B3:H225,3,FALSE)</f>
        <v>29.03.1993 кмс</v>
      </c>
      <c r="E166" s="267" t="str">
        <f>VLOOKUP(B166,'пр.взв.'!B3:H225,4,FALSE)</f>
        <v>ЦФО</v>
      </c>
      <c r="F166" s="265"/>
      <c r="G166" s="265"/>
      <c r="H166" s="244"/>
      <c r="I166" s="244"/>
      <c r="J166" s="271"/>
      <c r="K166" s="276">
        <v>10</v>
      </c>
      <c r="L166" s="274" t="str">
        <f>VLOOKUP(K166,'пр.взв.'!B3:H225,2,FALSE)</f>
        <v>БЕРОЗОВЧУК Ростислав Станиславович</v>
      </c>
      <c r="M166" s="267" t="str">
        <f>VLOOKUP(K166,'пр.взв.'!B3:H225,3,FALSE)</f>
        <v>20.05.1992 кмс</v>
      </c>
      <c r="N166" s="267" t="str">
        <f>VLOOKUP(K166,'пр.взв.'!B3:H225,4,FALSE)</f>
        <v>Мос</v>
      </c>
      <c r="O166" s="265"/>
      <c r="P166" s="265"/>
      <c r="Q166" s="244"/>
      <c r="R166" s="244"/>
    </row>
    <row r="167" spans="1:18" ht="12.75" hidden="1">
      <c r="A167" s="272"/>
      <c r="B167" s="277"/>
      <c r="C167" s="275"/>
      <c r="D167" s="268"/>
      <c r="E167" s="268"/>
      <c r="F167" s="266"/>
      <c r="G167" s="266"/>
      <c r="H167" s="245"/>
      <c r="I167" s="245"/>
      <c r="J167" s="272"/>
      <c r="K167" s="277"/>
      <c r="L167" s="275"/>
      <c r="M167" s="268"/>
      <c r="N167" s="268"/>
      <c r="O167" s="266"/>
      <c r="P167" s="266"/>
      <c r="Q167" s="245"/>
      <c r="R167" s="245"/>
    </row>
    <row r="168" ht="12.75" hidden="1"/>
    <row r="169" spans="1:18" ht="12.75" hidden="1">
      <c r="A169" s="270">
        <v>6</v>
      </c>
      <c r="B169" s="273">
        <v>31</v>
      </c>
      <c r="C169" s="274" t="str">
        <f>VLOOKUP(B169,'пр.взв.'!B41:H641,2,FALSE)</f>
        <v>МАНУКЯН Арутян Самвелович</v>
      </c>
      <c r="D169" s="267" t="str">
        <f>VLOOKUP(B169,'пр.взв.'!B4:H228,3,FALSE)</f>
        <v>29.03.1993 кмс</v>
      </c>
      <c r="E169" s="267" t="str">
        <f>VLOOKUP(B169,'пр.взв.'!B4:H228,4,FALSE)</f>
        <v>ЦФО</v>
      </c>
      <c r="F169" s="268"/>
      <c r="G169" s="269"/>
      <c r="H169" s="258"/>
      <c r="I169" s="239"/>
      <c r="J169" s="270">
        <v>4</v>
      </c>
      <c r="K169" s="273">
        <v>32</v>
      </c>
      <c r="L169" s="274" t="str">
        <f>VLOOKUP(K169,'пр.взв.'!B4:H228,2,FALSE)</f>
        <v>МАТЕВОСЯН Тигран Эдуардович</v>
      </c>
      <c r="M169" s="267" t="str">
        <f>VLOOKUP(K169,'пр.взв.'!B4:H228,3,FALSE)</f>
        <v>30.03.1992 кмс</v>
      </c>
      <c r="N169" s="267" t="str">
        <f>VLOOKUP(K169,'пр.взв.'!B4:H228,4,FALSE)</f>
        <v>ЮФО</v>
      </c>
      <c r="O169" s="268"/>
      <c r="P169" s="269"/>
      <c r="Q169" s="258"/>
      <c r="R169" s="239"/>
    </row>
    <row r="170" spans="1:18" ht="12.75" hidden="1">
      <c r="A170" s="271"/>
      <c r="B170" s="273"/>
      <c r="C170" s="275"/>
      <c r="D170" s="268"/>
      <c r="E170" s="268"/>
      <c r="F170" s="268"/>
      <c r="G170" s="268"/>
      <c r="H170" s="258"/>
      <c r="I170" s="239"/>
      <c r="J170" s="271"/>
      <c r="K170" s="273"/>
      <c r="L170" s="275"/>
      <c r="M170" s="268"/>
      <c r="N170" s="268"/>
      <c r="O170" s="268"/>
      <c r="P170" s="268"/>
      <c r="Q170" s="258"/>
      <c r="R170" s="239"/>
    </row>
    <row r="171" spans="1:18" ht="12.75" hidden="1">
      <c r="A171" s="271"/>
      <c r="B171" s="276">
        <v>19</v>
      </c>
      <c r="C171" s="274" t="str">
        <f>VLOOKUP(B171,'пр.взв.'!B41:H643,2,FALSE)</f>
        <v>ГОГУЕВ Солтан-Мурат Тохтарович</v>
      </c>
      <c r="D171" s="267" t="str">
        <f>VLOOKUP(B171,'пр.взв.'!B4:H230,3,FALSE)</f>
        <v>23.07.1992 кмс</v>
      </c>
      <c r="E171" s="267" t="str">
        <f>VLOOKUP(B171,'пр.взв.'!B4:H230,4,FALSE)</f>
        <v>СКФО</v>
      </c>
      <c r="F171" s="265"/>
      <c r="G171" s="265"/>
      <c r="H171" s="244"/>
      <c r="I171" s="244"/>
      <c r="J171" s="271"/>
      <c r="K171" s="276">
        <v>4</v>
      </c>
      <c r="L171" s="274" t="str">
        <f>VLOOKUP(K171,'пр.взв.'!B4:H230,2,FALSE)</f>
        <v>СОГОЛАШВИЛИ Георгий Теймуразович</v>
      </c>
      <c r="M171" s="267" t="str">
        <f>VLOOKUP(K171,'пр.взв.'!B4:H230,3,FALSE)</f>
        <v>08.04.1992 кмс</v>
      </c>
      <c r="N171" s="267" t="str">
        <f>VLOOKUP(K171,'пр.взв.'!B4:H230,4,FALSE)</f>
        <v>УФО</v>
      </c>
      <c r="O171" s="265"/>
      <c r="P171" s="265"/>
      <c r="Q171" s="244"/>
      <c r="R171" s="244"/>
    </row>
    <row r="172" spans="1:18" ht="13.5" hidden="1" thickBot="1">
      <c r="A172" s="286"/>
      <c r="B172" s="287"/>
      <c r="C172" s="288"/>
      <c r="D172" s="285"/>
      <c r="E172" s="285"/>
      <c r="F172" s="282"/>
      <c r="G172" s="282"/>
      <c r="H172" s="283"/>
      <c r="I172" s="283"/>
      <c r="J172" s="286"/>
      <c r="K172" s="287"/>
      <c r="L172" s="288"/>
      <c r="M172" s="285"/>
      <c r="N172" s="285"/>
      <c r="O172" s="282"/>
      <c r="P172" s="282"/>
      <c r="Q172" s="283"/>
      <c r="R172" s="283"/>
    </row>
    <row r="173" spans="1:18" ht="12.75" hidden="1">
      <c r="A173" s="271">
        <v>10</v>
      </c>
      <c r="B173" s="280">
        <f>'пр.хода А'!O17</f>
        <v>31</v>
      </c>
      <c r="C173" s="281" t="str">
        <f>VLOOKUP(B173,'пр.взв.'!B41:H645,2,FALSE)</f>
        <v>МАНУКЯН Арутян Самвелович</v>
      </c>
      <c r="D173" s="278" t="str">
        <f>VLOOKUP(B173,'пр.взв.'!B4:H232,3,FALSE)</f>
        <v>29.03.1993 кмс</v>
      </c>
      <c r="E173" s="278" t="str">
        <f>VLOOKUP(B173,'пр.взв.'!B4:H232,4,FALSE)</f>
        <v>ЦФО</v>
      </c>
      <c r="F173" s="284"/>
      <c r="G173" s="279"/>
      <c r="H173" s="255"/>
      <c r="I173" s="245"/>
      <c r="J173" s="271">
        <v>12</v>
      </c>
      <c r="K173" s="280">
        <f>'пр.хода Б'!O16</f>
        <v>32</v>
      </c>
      <c r="L173" s="281" t="str">
        <f>VLOOKUP(K173,'пр.взв.'!B4:H232,2,FALSE)</f>
        <v>МАТЕВОСЯН Тигран Эдуардович</v>
      </c>
      <c r="M173" s="278" t="str">
        <f>VLOOKUP(K173,'пр.взв.'!B4:H232,3,FALSE)</f>
        <v>30.03.1992 кмс</v>
      </c>
      <c r="N173" s="278" t="str">
        <f>VLOOKUP(K173,'пр.взв.'!B4:H232,4,FALSE)</f>
        <v>ЮФО</v>
      </c>
      <c r="O173" s="266"/>
      <c r="P173" s="279"/>
      <c r="Q173" s="255"/>
      <c r="R173" s="245"/>
    </row>
    <row r="174" spans="1:18" ht="12.75" hidden="1">
      <c r="A174" s="271"/>
      <c r="B174" s="273"/>
      <c r="C174" s="275"/>
      <c r="D174" s="268"/>
      <c r="E174" s="268"/>
      <c r="F174" s="268"/>
      <c r="G174" s="268"/>
      <c r="H174" s="258"/>
      <c r="I174" s="239"/>
      <c r="J174" s="271"/>
      <c r="K174" s="273"/>
      <c r="L174" s="275"/>
      <c r="M174" s="268"/>
      <c r="N174" s="268"/>
      <c r="O174" s="268"/>
      <c r="P174" s="268"/>
      <c r="Q174" s="258"/>
      <c r="R174" s="239"/>
    </row>
    <row r="175" spans="1:18" ht="12.75" hidden="1">
      <c r="A175" s="271"/>
      <c r="B175" s="276">
        <f>'пр.хода А'!O20</f>
        <v>19</v>
      </c>
      <c r="C175" s="274" t="str">
        <f>VLOOKUP(B175,'пр.взв.'!B41:H647,2,FALSE)</f>
        <v>ГОГУЕВ Солтан-Мурат Тохтарович</v>
      </c>
      <c r="D175" s="267" t="str">
        <f>VLOOKUP(B175,'пр.взв.'!B4:H234,3,FALSE)</f>
        <v>23.07.1992 кмс</v>
      </c>
      <c r="E175" s="267" t="str">
        <f>VLOOKUP(B175,'пр.взв.'!B4:H234,4,FALSE)</f>
        <v>СКФО</v>
      </c>
      <c r="F175" s="265"/>
      <c r="G175" s="265"/>
      <c r="H175" s="244"/>
      <c r="I175" s="244"/>
      <c r="J175" s="271"/>
      <c r="K175" s="276">
        <f>'пр.хода Б'!O19</f>
        <v>4</v>
      </c>
      <c r="L175" s="274" t="str">
        <f>VLOOKUP(K175,'пр.взв.'!B4:H234,2,FALSE)</f>
        <v>СОГОЛАШВИЛИ Георгий Теймуразович</v>
      </c>
      <c r="M175" s="267" t="str">
        <f>VLOOKUP(K175,'пр.взв.'!B4:H234,3,FALSE)</f>
        <v>08.04.1992 кмс</v>
      </c>
      <c r="N175" s="267" t="str">
        <f>VLOOKUP(K175,'пр.взв.'!B4:H234,4,FALSE)</f>
        <v>УФО</v>
      </c>
      <c r="O175" s="265"/>
      <c r="P175" s="265"/>
      <c r="Q175" s="244"/>
      <c r="R175" s="244"/>
    </row>
    <row r="176" spans="1:18" ht="12.75" hidden="1">
      <c r="A176" s="272"/>
      <c r="B176" s="277"/>
      <c r="C176" s="275"/>
      <c r="D176" s="268"/>
      <c r="E176" s="268"/>
      <c r="F176" s="266"/>
      <c r="G176" s="266"/>
      <c r="H176" s="245"/>
      <c r="I176" s="245"/>
      <c r="J176" s="272"/>
      <c r="K176" s="277"/>
      <c r="L176" s="275"/>
      <c r="M176" s="268"/>
      <c r="N176" s="268"/>
      <c r="O176" s="266"/>
      <c r="P176" s="266"/>
      <c r="Q176" s="245"/>
      <c r="R176" s="245"/>
    </row>
    <row r="178" spans="1:18" ht="12.75">
      <c r="A178" s="270">
        <v>13</v>
      </c>
      <c r="B178" s="273">
        <f>'пр.хода А'!P12</f>
        <v>17</v>
      </c>
      <c r="C178" s="274" t="e">
        <f>VLOOKUP(B178,'пр.взв.'!B50:H650,2,FALSE)</f>
        <v>#N/A</v>
      </c>
      <c r="D178" s="267" t="e">
        <f>VLOOKUP(B178,'пр.взв.'!B50:H237,3,FALSE)</f>
        <v>#N/A</v>
      </c>
      <c r="E178" s="267" t="str">
        <f>VLOOKUP(B178,'пр.взв.'!B5:H237,4,FALSE)</f>
        <v>ПФО</v>
      </c>
      <c r="F178" s="268"/>
      <c r="G178" s="269"/>
      <c r="H178" s="258"/>
      <c r="I178" s="239"/>
      <c r="J178" s="270">
        <v>14</v>
      </c>
      <c r="K178" s="273">
        <f>'пр.хода Б'!P11</f>
        <v>10</v>
      </c>
      <c r="L178" s="274" t="str">
        <f>VLOOKUP(K178,'пр.взв.'!B5:H237,2,FALSE)</f>
        <v>БЕРОЗОВЧУК Ростислав Станиславович</v>
      </c>
      <c r="M178" s="267" t="str">
        <f>VLOOKUP(K178,'пр.взв.'!B5:H237,3,FALSE)</f>
        <v>20.05.1992 кмс</v>
      </c>
      <c r="N178" s="267" t="str">
        <f>VLOOKUP(K178,'пр.взв.'!B5:H237,4,FALSE)</f>
        <v>Мос</v>
      </c>
      <c r="O178" s="268"/>
      <c r="P178" s="269"/>
      <c r="Q178" s="258"/>
      <c r="R178" s="239"/>
    </row>
    <row r="179" spans="1:18" ht="12.75">
      <c r="A179" s="271"/>
      <c r="B179" s="273"/>
      <c r="C179" s="275"/>
      <c r="D179" s="268"/>
      <c r="E179" s="268"/>
      <c r="F179" s="268"/>
      <c r="G179" s="268"/>
      <c r="H179" s="258"/>
      <c r="I179" s="239"/>
      <c r="J179" s="271"/>
      <c r="K179" s="273"/>
      <c r="L179" s="275"/>
      <c r="M179" s="268"/>
      <c r="N179" s="268"/>
      <c r="O179" s="268"/>
      <c r="P179" s="268"/>
      <c r="Q179" s="258"/>
      <c r="R179" s="239"/>
    </row>
    <row r="180" spans="1:18" ht="12.75">
      <c r="A180" s="271"/>
      <c r="B180" s="276">
        <f>'пр.хода А'!P19</f>
        <v>31</v>
      </c>
      <c r="C180" s="274" t="str">
        <f>VLOOKUP(B180,'пр.взв.'!B50:H652,2,FALSE)</f>
        <v>МАНУКЯН Арутян Самвелович</v>
      </c>
      <c r="D180" s="267" t="str">
        <f>VLOOKUP(B180,'пр.взв.'!B50:H239,3,FALSE)</f>
        <v>29.03.1993 кмс</v>
      </c>
      <c r="E180" s="267" t="str">
        <f>VLOOKUP(B180,'пр.взв.'!B5:H239,4,FALSE)</f>
        <v>ЦФО</v>
      </c>
      <c r="F180" s="265"/>
      <c r="G180" s="265"/>
      <c r="H180" s="244"/>
      <c r="I180" s="244"/>
      <c r="J180" s="271"/>
      <c r="K180" s="276">
        <f>'пр.хода Б'!P18</f>
        <v>32</v>
      </c>
      <c r="L180" s="274" t="str">
        <f>VLOOKUP(K180,'пр.взв.'!B5:H239,2,FALSE)</f>
        <v>МАТЕВОСЯН Тигран Эдуардович</v>
      </c>
      <c r="M180" s="267" t="str">
        <f>VLOOKUP(K180,'пр.взв.'!B5:H239,3,FALSE)</f>
        <v>30.03.1992 кмс</v>
      </c>
      <c r="N180" s="267" t="str">
        <f>VLOOKUP(K180,'пр.взв.'!B5:H239,4,FALSE)</f>
        <v>ЮФО</v>
      </c>
      <c r="O180" s="265"/>
      <c r="P180" s="265"/>
      <c r="Q180" s="244"/>
      <c r="R180" s="244"/>
    </row>
    <row r="181" spans="1:18" ht="12.75">
      <c r="A181" s="272"/>
      <c r="B181" s="277"/>
      <c r="C181" s="275"/>
      <c r="D181" s="268"/>
      <c r="E181" s="268"/>
      <c r="F181" s="266"/>
      <c r="G181" s="266"/>
      <c r="H181" s="245"/>
      <c r="I181" s="245"/>
      <c r="J181" s="272"/>
      <c r="K181" s="277"/>
      <c r="L181" s="275"/>
      <c r="M181" s="268"/>
      <c r="N181" s="268"/>
      <c r="O181" s="266"/>
      <c r="P181" s="266"/>
      <c r="Q181" s="245"/>
      <c r="R181" s="245"/>
    </row>
  </sheetData>
  <sheetProtection/>
  <mergeCells count="1406">
    <mergeCell ref="Q100:Q101"/>
    <mergeCell ref="R100:R101"/>
    <mergeCell ref="Q98:Q99"/>
    <mergeCell ref="R98:R99"/>
    <mergeCell ref="F100:F101"/>
    <mergeCell ref="G100:G101"/>
    <mergeCell ref="O100:O101"/>
    <mergeCell ref="P100:P101"/>
    <mergeCell ref="B100:B101"/>
    <mergeCell ref="C100:C101"/>
    <mergeCell ref="D100:D101"/>
    <mergeCell ref="E100:E101"/>
    <mergeCell ref="J98:J101"/>
    <mergeCell ref="K98:K99"/>
    <mergeCell ref="L98:L99"/>
    <mergeCell ref="K100:K101"/>
    <mergeCell ref="L100:L101"/>
    <mergeCell ref="H98:H99"/>
    <mergeCell ref="H100:H101"/>
    <mergeCell ref="I100:I101"/>
    <mergeCell ref="I98:I99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A82:A85"/>
    <mergeCell ref="J82:J85"/>
    <mergeCell ref="A86:A89"/>
    <mergeCell ref="J86:J89"/>
    <mergeCell ref="K78:K79"/>
    <mergeCell ref="L78:L79"/>
    <mergeCell ref="M78:M79"/>
    <mergeCell ref="R80:R81"/>
    <mergeCell ref="N80:N81"/>
    <mergeCell ref="O80:O81"/>
    <mergeCell ref="P80:P81"/>
    <mergeCell ref="Q80:Q81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O58:O59"/>
    <mergeCell ref="P58:P59"/>
    <mergeCell ref="I58:I59"/>
    <mergeCell ref="J58:J61"/>
    <mergeCell ref="K58:K59"/>
    <mergeCell ref="L58:L59"/>
    <mergeCell ref="I60:I61"/>
    <mergeCell ref="K60:K61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O38:O39"/>
    <mergeCell ref="P38:P39"/>
    <mergeCell ref="L38:L39"/>
    <mergeCell ref="I40:I41"/>
    <mergeCell ref="K40:K41"/>
    <mergeCell ref="L40:L41"/>
    <mergeCell ref="N98:N99"/>
    <mergeCell ref="H58:H59"/>
    <mergeCell ref="M38:M39"/>
    <mergeCell ref="N38:N39"/>
    <mergeCell ref="H38:H39"/>
    <mergeCell ref="L60:L61"/>
    <mergeCell ref="N58:N59"/>
    <mergeCell ref="K80:K81"/>
    <mergeCell ref="L80:L81"/>
    <mergeCell ref="M80:M81"/>
    <mergeCell ref="P104:P105"/>
    <mergeCell ref="Q104:Q105"/>
    <mergeCell ref="R104:R105"/>
    <mergeCell ref="Q102:Q103"/>
    <mergeCell ref="R102:R103"/>
    <mergeCell ref="E38:E39"/>
    <mergeCell ref="F38:F39"/>
    <mergeCell ref="B40:B41"/>
    <mergeCell ref="C40:C41"/>
    <mergeCell ref="D40:D41"/>
    <mergeCell ref="E40:E41"/>
    <mergeCell ref="A38:A41"/>
    <mergeCell ref="B38:B39"/>
    <mergeCell ref="C38:C39"/>
    <mergeCell ref="D38:D39"/>
    <mergeCell ref="O104:O105"/>
    <mergeCell ref="K104:K105"/>
    <mergeCell ref="L104:L105"/>
    <mergeCell ref="M100:M101"/>
    <mergeCell ref="N100:N101"/>
    <mergeCell ref="L102:L103"/>
    <mergeCell ref="G38:G39"/>
    <mergeCell ref="M104:M105"/>
    <mergeCell ref="N104:N105"/>
    <mergeCell ref="M96:M97"/>
    <mergeCell ref="N96:N97"/>
    <mergeCell ref="I38:I39"/>
    <mergeCell ref="J38:J41"/>
    <mergeCell ref="K38:K39"/>
    <mergeCell ref="M98:M99"/>
    <mergeCell ref="O102:O103"/>
    <mergeCell ref="P102:P103"/>
    <mergeCell ref="M102:M103"/>
    <mergeCell ref="N102:N103"/>
    <mergeCell ref="F104:F105"/>
    <mergeCell ref="G104:G105"/>
    <mergeCell ref="H104:H105"/>
    <mergeCell ref="I104:I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J94:J97"/>
    <mergeCell ref="K94:K95"/>
    <mergeCell ref="L94:L95"/>
    <mergeCell ref="K96:K97"/>
    <mergeCell ref="K92:K93"/>
    <mergeCell ref="L92:L93"/>
    <mergeCell ref="O96:O97"/>
    <mergeCell ref="P96:P97"/>
    <mergeCell ref="M94:M95"/>
    <mergeCell ref="N94:N95"/>
    <mergeCell ref="O94:O95"/>
    <mergeCell ref="P94:P95"/>
    <mergeCell ref="M92:M93"/>
    <mergeCell ref="N92:N93"/>
    <mergeCell ref="O92:O93"/>
    <mergeCell ref="P92:P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F90:F91"/>
    <mergeCell ref="G90:G91"/>
    <mergeCell ref="H90:H91"/>
    <mergeCell ref="I90:I91"/>
    <mergeCell ref="B90:B91"/>
    <mergeCell ref="C90:C91"/>
    <mergeCell ref="D90:D91"/>
    <mergeCell ref="E90:E91"/>
    <mergeCell ref="K88:K89"/>
    <mergeCell ref="L88:L89"/>
    <mergeCell ref="Q88:Q89"/>
    <mergeCell ref="R88:R89"/>
    <mergeCell ref="M88:M89"/>
    <mergeCell ref="N88:N89"/>
    <mergeCell ref="O88:O89"/>
    <mergeCell ref="P88:P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Q82:Q83"/>
    <mergeCell ref="O82:O83"/>
    <mergeCell ref="P82:P83"/>
    <mergeCell ref="I82:I83"/>
    <mergeCell ref="K82:K83"/>
    <mergeCell ref="I84:I85"/>
    <mergeCell ref="K84:K85"/>
    <mergeCell ref="L84:L85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P78:P79"/>
    <mergeCell ref="K76:K77"/>
    <mergeCell ref="L76:L77"/>
    <mergeCell ref="I78:I79"/>
    <mergeCell ref="M72:M73"/>
    <mergeCell ref="M76:M77"/>
    <mergeCell ref="K74:K75"/>
    <mergeCell ref="L74:L75"/>
    <mergeCell ref="M74:M75"/>
    <mergeCell ref="J74:J77"/>
    <mergeCell ref="I74:I75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P66:P67"/>
    <mergeCell ref="I66:I67"/>
    <mergeCell ref="J66:J69"/>
    <mergeCell ref="K66:K67"/>
    <mergeCell ref="L66:L67"/>
    <mergeCell ref="K68:K69"/>
    <mergeCell ref="L68:L69"/>
    <mergeCell ref="H66:H67"/>
    <mergeCell ref="M66:M67"/>
    <mergeCell ref="N66:N67"/>
    <mergeCell ref="O66:O67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E64:E65"/>
    <mergeCell ref="F64:F65"/>
    <mergeCell ref="G64:G65"/>
    <mergeCell ref="M64:M65"/>
    <mergeCell ref="H64:H65"/>
    <mergeCell ref="I64:I65"/>
    <mergeCell ref="M62:M63"/>
    <mergeCell ref="N62:N63"/>
    <mergeCell ref="J62:J65"/>
    <mergeCell ref="K62:K63"/>
    <mergeCell ref="L62:L63"/>
    <mergeCell ref="K64:K65"/>
    <mergeCell ref="N64:N65"/>
    <mergeCell ref="E62:E63"/>
    <mergeCell ref="F62:F63"/>
    <mergeCell ref="G62:G63"/>
    <mergeCell ref="H62:H63"/>
    <mergeCell ref="A62:A65"/>
    <mergeCell ref="B62:B63"/>
    <mergeCell ref="C62:C63"/>
    <mergeCell ref="D62:D63"/>
    <mergeCell ref="B64:B65"/>
    <mergeCell ref="C64:C65"/>
    <mergeCell ref="D64:D65"/>
    <mergeCell ref="P60:P61"/>
    <mergeCell ref="Q60:Q61"/>
    <mergeCell ref="R56:R57"/>
    <mergeCell ref="L64:L65"/>
    <mergeCell ref="R60:R61"/>
    <mergeCell ref="O62:O63"/>
    <mergeCell ref="P62:P63"/>
    <mergeCell ref="O64:O65"/>
    <mergeCell ref="P64:P65"/>
    <mergeCell ref="Q62:Q63"/>
    <mergeCell ref="F60:F61"/>
    <mergeCell ref="G60:G61"/>
    <mergeCell ref="I62:I63"/>
    <mergeCell ref="N60:N61"/>
    <mergeCell ref="B60:B61"/>
    <mergeCell ref="C60:C61"/>
    <mergeCell ref="D60:D61"/>
    <mergeCell ref="E60:E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O60:O61"/>
    <mergeCell ref="E56:E57"/>
    <mergeCell ref="F56:F57"/>
    <mergeCell ref="G56:G57"/>
    <mergeCell ref="Q54:Q55"/>
    <mergeCell ref="N54:N55"/>
    <mergeCell ref="O54:O55"/>
    <mergeCell ref="P54:P55"/>
    <mergeCell ref="Q56:Q57"/>
    <mergeCell ref="M54:M55"/>
    <mergeCell ref="I54:I55"/>
    <mergeCell ref="J54:J57"/>
    <mergeCell ref="K54:K55"/>
    <mergeCell ref="L54:L55"/>
    <mergeCell ref="K56:K57"/>
    <mergeCell ref="L56:L57"/>
    <mergeCell ref="E54:E55"/>
    <mergeCell ref="F54:F55"/>
    <mergeCell ref="G54:G55"/>
    <mergeCell ref="H54:H55"/>
    <mergeCell ref="A54:A57"/>
    <mergeCell ref="B54:B55"/>
    <mergeCell ref="C54:C55"/>
    <mergeCell ref="D54:D55"/>
    <mergeCell ref="B56:B57"/>
    <mergeCell ref="C56:C57"/>
    <mergeCell ref="D56:D57"/>
    <mergeCell ref="O52:O53"/>
    <mergeCell ref="P52:P53"/>
    <mergeCell ref="Q50:Q51"/>
    <mergeCell ref="R50:R51"/>
    <mergeCell ref="Q52:Q53"/>
    <mergeCell ref="R52:R53"/>
    <mergeCell ref="E50:E51"/>
    <mergeCell ref="F50:F51"/>
    <mergeCell ref="H52:H53"/>
    <mergeCell ref="I52:I53"/>
    <mergeCell ref="I50:I51"/>
    <mergeCell ref="E52:E53"/>
    <mergeCell ref="F52:F53"/>
    <mergeCell ref="G52:G53"/>
    <mergeCell ref="A50:A53"/>
    <mergeCell ref="B50:B51"/>
    <mergeCell ref="C50:C51"/>
    <mergeCell ref="D50:D51"/>
    <mergeCell ref="B52:B53"/>
    <mergeCell ref="C52:C53"/>
    <mergeCell ref="D52:D53"/>
    <mergeCell ref="K52:K53"/>
    <mergeCell ref="L52:L53"/>
    <mergeCell ref="Q48:Q49"/>
    <mergeCell ref="R48:R49"/>
    <mergeCell ref="M50:M51"/>
    <mergeCell ref="N50:N51"/>
    <mergeCell ref="O50:O51"/>
    <mergeCell ref="P50:P51"/>
    <mergeCell ref="K50:K51"/>
    <mergeCell ref="L50:L51"/>
    <mergeCell ref="G50:G51"/>
    <mergeCell ref="H50:H51"/>
    <mergeCell ref="M48:M49"/>
    <mergeCell ref="N48:N49"/>
    <mergeCell ref="J50:J53"/>
    <mergeCell ref="M52:M53"/>
    <mergeCell ref="N52:N53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P46:P47"/>
    <mergeCell ref="I46:I47"/>
    <mergeCell ref="J46:J49"/>
    <mergeCell ref="K46:K47"/>
    <mergeCell ref="L46:L47"/>
    <mergeCell ref="K48:K49"/>
    <mergeCell ref="L48:L49"/>
    <mergeCell ref="O48:O49"/>
    <mergeCell ref="P48:P49"/>
    <mergeCell ref="H46:H47"/>
    <mergeCell ref="M46:M47"/>
    <mergeCell ref="N46:N47"/>
    <mergeCell ref="O46:O47"/>
    <mergeCell ref="R42:R43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E44:E45"/>
    <mergeCell ref="F44:F45"/>
    <mergeCell ref="G44:G45"/>
    <mergeCell ref="M44:M45"/>
    <mergeCell ref="H44:H45"/>
    <mergeCell ref="I44:I45"/>
    <mergeCell ref="M42:M43"/>
    <mergeCell ref="N42:N43"/>
    <mergeCell ref="J42:J45"/>
    <mergeCell ref="K42:K43"/>
    <mergeCell ref="L42:L43"/>
    <mergeCell ref="K44:K45"/>
    <mergeCell ref="N44:N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R36:R37"/>
    <mergeCell ref="O36:O37"/>
    <mergeCell ref="P36:P37"/>
    <mergeCell ref="L44:L45"/>
    <mergeCell ref="R40:R41"/>
    <mergeCell ref="O42:O43"/>
    <mergeCell ref="P42:P43"/>
    <mergeCell ref="O44:O45"/>
    <mergeCell ref="P44:P45"/>
    <mergeCell ref="Q42:Q43"/>
    <mergeCell ref="I42:I43"/>
    <mergeCell ref="N40:N41"/>
    <mergeCell ref="O40:O41"/>
    <mergeCell ref="P40:P41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Q40:Q41"/>
    <mergeCell ref="E36:E37"/>
    <mergeCell ref="F36:F37"/>
    <mergeCell ref="G36:G37"/>
    <mergeCell ref="Q34:Q35"/>
    <mergeCell ref="N34:N35"/>
    <mergeCell ref="O34:O35"/>
    <mergeCell ref="P34:P35"/>
    <mergeCell ref="Q36:Q37"/>
    <mergeCell ref="M34:M35"/>
    <mergeCell ref="I34:I35"/>
    <mergeCell ref="J34:J37"/>
    <mergeCell ref="K34:K35"/>
    <mergeCell ref="L34:L35"/>
    <mergeCell ref="K36:K37"/>
    <mergeCell ref="L36:L37"/>
    <mergeCell ref="E34:E35"/>
    <mergeCell ref="F34:F35"/>
    <mergeCell ref="G34:G35"/>
    <mergeCell ref="H34:H35"/>
    <mergeCell ref="A34:A37"/>
    <mergeCell ref="B34:B35"/>
    <mergeCell ref="C34:C35"/>
    <mergeCell ref="D34:D35"/>
    <mergeCell ref="B36:B37"/>
    <mergeCell ref="C36:C37"/>
    <mergeCell ref="D36:D37"/>
    <mergeCell ref="O32:O33"/>
    <mergeCell ref="P32:P33"/>
    <mergeCell ref="Q30:Q31"/>
    <mergeCell ref="R30:R31"/>
    <mergeCell ref="Q32:Q33"/>
    <mergeCell ref="R32:R33"/>
    <mergeCell ref="F32:F33"/>
    <mergeCell ref="G32:G33"/>
    <mergeCell ref="M32:M33"/>
    <mergeCell ref="N32:N33"/>
    <mergeCell ref="B32:B33"/>
    <mergeCell ref="C32:C33"/>
    <mergeCell ref="D32:D33"/>
    <mergeCell ref="E32:E33"/>
    <mergeCell ref="Q28:Q29"/>
    <mergeCell ref="R28:R29"/>
    <mergeCell ref="A30:A33"/>
    <mergeCell ref="B30:B31"/>
    <mergeCell ref="C30:C31"/>
    <mergeCell ref="D30:D31"/>
    <mergeCell ref="E30:E31"/>
    <mergeCell ref="F30:F31"/>
    <mergeCell ref="H32:H33"/>
    <mergeCell ref="I32:I33"/>
    <mergeCell ref="O28:O29"/>
    <mergeCell ref="P28:P29"/>
    <mergeCell ref="K32:K33"/>
    <mergeCell ref="L32:L33"/>
    <mergeCell ref="M30:M31"/>
    <mergeCell ref="N30:N31"/>
    <mergeCell ref="O30:O31"/>
    <mergeCell ref="P30:P31"/>
    <mergeCell ref="K30:K31"/>
    <mergeCell ref="L30:L31"/>
    <mergeCell ref="G30:G31"/>
    <mergeCell ref="H30:H31"/>
    <mergeCell ref="M28:M29"/>
    <mergeCell ref="N28:N29"/>
    <mergeCell ref="I30:I31"/>
    <mergeCell ref="J30:J33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E26:E27"/>
    <mergeCell ref="F26:F27"/>
    <mergeCell ref="G26:G27"/>
    <mergeCell ref="H26:H27"/>
    <mergeCell ref="A26:A29"/>
    <mergeCell ref="B26:B27"/>
    <mergeCell ref="C26:C27"/>
    <mergeCell ref="D26:D27"/>
    <mergeCell ref="P24:P25"/>
    <mergeCell ref="Q22:Q23"/>
    <mergeCell ref="R22:R23"/>
    <mergeCell ref="Q24:Q25"/>
    <mergeCell ref="R24:R25"/>
    <mergeCell ref="F24:F25"/>
    <mergeCell ref="G24:G25"/>
    <mergeCell ref="M24:M25"/>
    <mergeCell ref="N24:N25"/>
    <mergeCell ref="B24:B25"/>
    <mergeCell ref="C24:C25"/>
    <mergeCell ref="D24:D25"/>
    <mergeCell ref="E24:E25"/>
    <mergeCell ref="R20:R21"/>
    <mergeCell ref="A22:A25"/>
    <mergeCell ref="B22:B23"/>
    <mergeCell ref="C22:C23"/>
    <mergeCell ref="D22:D23"/>
    <mergeCell ref="E22:E23"/>
    <mergeCell ref="F22:F23"/>
    <mergeCell ref="H24:H25"/>
    <mergeCell ref="I24:I25"/>
    <mergeCell ref="M22:M23"/>
    <mergeCell ref="P20:P21"/>
    <mergeCell ref="K24:K25"/>
    <mergeCell ref="L24:L25"/>
    <mergeCell ref="Q20:Q21"/>
    <mergeCell ref="N22:N23"/>
    <mergeCell ref="O22:O23"/>
    <mergeCell ref="P22:P23"/>
    <mergeCell ref="K22:K23"/>
    <mergeCell ref="L22:L23"/>
    <mergeCell ref="O24:O25"/>
    <mergeCell ref="G22:G23"/>
    <mergeCell ref="H22:H23"/>
    <mergeCell ref="M20:M21"/>
    <mergeCell ref="N20:N21"/>
    <mergeCell ref="I22:I23"/>
    <mergeCell ref="J22:J25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O20:O21"/>
    <mergeCell ref="F18:F19"/>
    <mergeCell ref="G18:G19"/>
    <mergeCell ref="H18:H19"/>
    <mergeCell ref="M18:M19"/>
    <mergeCell ref="A18:A21"/>
    <mergeCell ref="B18:B19"/>
    <mergeCell ref="C18:C19"/>
    <mergeCell ref="D18:D19"/>
    <mergeCell ref="O16:O17"/>
    <mergeCell ref="P16:P17"/>
    <mergeCell ref="Q14:Q15"/>
    <mergeCell ref="R14:R15"/>
    <mergeCell ref="Q16:Q17"/>
    <mergeCell ref="R16:R17"/>
    <mergeCell ref="B16:B17"/>
    <mergeCell ref="C16:C17"/>
    <mergeCell ref="D16:D17"/>
    <mergeCell ref="E16:E17"/>
    <mergeCell ref="R12:R13"/>
    <mergeCell ref="A14:A17"/>
    <mergeCell ref="B14:B15"/>
    <mergeCell ref="C14:C15"/>
    <mergeCell ref="D14:D15"/>
    <mergeCell ref="E14:E15"/>
    <mergeCell ref="F14:F15"/>
    <mergeCell ref="H16:H17"/>
    <mergeCell ref="I16:I17"/>
    <mergeCell ref="M14:M15"/>
    <mergeCell ref="P12:P13"/>
    <mergeCell ref="K16:K17"/>
    <mergeCell ref="L16:L17"/>
    <mergeCell ref="Q12:Q13"/>
    <mergeCell ref="N14:N15"/>
    <mergeCell ref="O14:O15"/>
    <mergeCell ref="P14:P15"/>
    <mergeCell ref="K14:K15"/>
    <mergeCell ref="L14:L15"/>
    <mergeCell ref="M16:M17"/>
    <mergeCell ref="G14:G15"/>
    <mergeCell ref="H14:H15"/>
    <mergeCell ref="M12:M13"/>
    <mergeCell ref="N12:N13"/>
    <mergeCell ref="I14:I15"/>
    <mergeCell ref="J14:J17"/>
    <mergeCell ref="G16:G17"/>
    <mergeCell ref="N16:N17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O12:O13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10:M11"/>
    <mergeCell ref="G8:G9"/>
    <mergeCell ref="M8:M9"/>
    <mergeCell ref="N8:N9"/>
    <mergeCell ref="O8:O9"/>
    <mergeCell ref="H8:H9"/>
    <mergeCell ref="I8:I9"/>
    <mergeCell ref="M6:M7"/>
    <mergeCell ref="N6:N7"/>
    <mergeCell ref="I6:I7"/>
    <mergeCell ref="J6:J9"/>
    <mergeCell ref="K6:K7"/>
    <mergeCell ref="L6:L7"/>
    <mergeCell ref="A6:A9"/>
    <mergeCell ref="B6:B7"/>
    <mergeCell ref="C6:C7"/>
    <mergeCell ref="D6:D7"/>
    <mergeCell ref="B8:B9"/>
    <mergeCell ref="C8:C9"/>
    <mergeCell ref="D8:D9"/>
    <mergeCell ref="K8:K9"/>
    <mergeCell ref="L8:L9"/>
    <mergeCell ref="Q4:Q5"/>
    <mergeCell ref="R4:R5"/>
    <mergeCell ref="O6:O7"/>
    <mergeCell ref="P6:P7"/>
    <mergeCell ref="P8:P9"/>
    <mergeCell ref="Q6:Q7"/>
    <mergeCell ref="R6:R7"/>
    <mergeCell ref="Q8:Q9"/>
    <mergeCell ref="O4:O5"/>
    <mergeCell ref="P4:P5"/>
    <mergeCell ref="I4:I5"/>
    <mergeCell ref="J4:J5"/>
    <mergeCell ref="K4:K5"/>
    <mergeCell ref="L4:L5"/>
    <mergeCell ref="G6:G7"/>
    <mergeCell ref="H6:H7"/>
    <mergeCell ref="M4:M5"/>
    <mergeCell ref="N4:N5"/>
    <mergeCell ref="G4:G5"/>
    <mergeCell ref="H4:H5"/>
    <mergeCell ref="A4:A5"/>
    <mergeCell ref="B4:B5"/>
    <mergeCell ref="C4:C5"/>
    <mergeCell ref="D4:D5"/>
    <mergeCell ref="E108:E109"/>
    <mergeCell ref="F108:F109"/>
    <mergeCell ref="E4:E5"/>
    <mergeCell ref="F4:F5"/>
    <mergeCell ref="E6:E7"/>
    <mergeCell ref="F6:F7"/>
    <mergeCell ref="E8:E9"/>
    <mergeCell ref="F8:F9"/>
    <mergeCell ref="F16:F17"/>
    <mergeCell ref="E18:E19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E110:E111"/>
    <mergeCell ref="F110:F111"/>
    <mergeCell ref="B112:B113"/>
    <mergeCell ref="C112:C113"/>
    <mergeCell ref="D112:D113"/>
    <mergeCell ref="E112:E113"/>
    <mergeCell ref="A110:A113"/>
    <mergeCell ref="B110:B111"/>
    <mergeCell ref="C110:C111"/>
    <mergeCell ref="D110:D111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A114:A117"/>
    <mergeCell ref="B114:B115"/>
    <mergeCell ref="C114:C115"/>
    <mergeCell ref="D114:D115"/>
    <mergeCell ref="O112:O113"/>
    <mergeCell ref="P112:P113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M114:M115"/>
    <mergeCell ref="N114:N115"/>
    <mergeCell ref="O114:O115"/>
    <mergeCell ref="P114:P115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6:M117"/>
    <mergeCell ref="N116:N117"/>
    <mergeCell ref="O116:O117"/>
    <mergeCell ref="P116:P117"/>
    <mergeCell ref="E118:E119"/>
    <mergeCell ref="F118:F119"/>
    <mergeCell ref="B120:B121"/>
    <mergeCell ref="C120:C121"/>
    <mergeCell ref="D120:D121"/>
    <mergeCell ref="E120:E121"/>
    <mergeCell ref="A118:A121"/>
    <mergeCell ref="B118:B119"/>
    <mergeCell ref="C118:C119"/>
    <mergeCell ref="D118:D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H120:H121"/>
    <mergeCell ref="I120:I121"/>
    <mergeCell ref="M120:M121"/>
    <mergeCell ref="N120:N121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O120:O121"/>
    <mergeCell ref="P120:P121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O122:O123"/>
    <mergeCell ref="P122:P123"/>
    <mergeCell ref="B124:B125"/>
    <mergeCell ref="C124:C125"/>
    <mergeCell ref="D124:D125"/>
    <mergeCell ref="E124:E125"/>
    <mergeCell ref="O124:O125"/>
    <mergeCell ref="P124:P125"/>
    <mergeCell ref="Q124:Q125"/>
    <mergeCell ref="R124:R125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A128:A129"/>
    <mergeCell ref="B128:B129"/>
    <mergeCell ref="C128:C129"/>
    <mergeCell ref="D128:D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E130:E131"/>
    <mergeCell ref="F130:F131"/>
    <mergeCell ref="B132:B133"/>
    <mergeCell ref="C132:C133"/>
    <mergeCell ref="D132:D133"/>
    <mergeCell ref="E132:E133"/>
    <mergeCell ref="A130:A133"/>
    <mergeCell ref="B130:B131"/>
    <mergeCell ref="C130:C131"/>
    <mergeCell ref="D130:D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H132:H133"/>
    <mergeCell ref="I132:I133"/>
    <mergeCell ref="M132:M133"/>
    <mergeCell ref="N132:N133"/>
    <mergeCell ref="E134:E135"/>
    <mergeCell ref="F134:F135"/>
    <mergeCell ref="F132:F133"/>
    <mergeCell ref="G132:G133"/>
    <mergeCell ref="A134:A137"/>
    <mergeCell ref="B134:B135"/>
    <mergeCell ref="C134:C135"/>
    <mergeCell ref="D134:D135"/>
    <mergeCell ref="O132:O133"/>
    <mergeCell ref="P132:P133"/>
    <mergeCell ref="Q132:Q133"/>
    <mergeCell ref="R132:R133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M134:M135"/>
    <mergeCell ref="N134:N135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E142:E143"/>
    <mergeCell ref="F142:F143"/>
    <mergeCell ref="B144:B145"/>
    <mergeCell ref="C144:C145"/>
    <mergeCell ref="D144:D145"/>
    <mergeCell ref="E144:E145"/>
    <mergeCell ref="A142:A145"/>
    <mergeCell ref="B142:B143"/>
    <mergeCell ref="C142:C143"/>
    <mergeCell ref="D142:D143"/>
    <mergeCell ref="K142:K143"/>
    <mergeCell ref="L142:L143"/>
    <mergeCell ref="K144:K145"/>
    <mergeCell ref="L144:L145"/>
    <mergeCell ref="G142:G143"/>
    <mergeCell ref="H142:H143"/>
    <mergeCell ref="I142:I143"/>
    <mergeCell ref="J142:J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F144:F145"/>
    <mergeCell ref="G144:G145"/>
    <mergeCell ref="H144:H145"/>
    <mergeCell ref="I144:I145"/>
    <mergeCell ref="M144:M145"/>
    <mergeCell ref="N144:N145"/>
    <mergeCell ref="O144:O145"/>
    <mergeCell ref="P144:P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E151:E152"/>
    <mergeCell ref="F151:F152"/>
    <mergeCell ref="B153:B154"/>
    <mergeCell ref="C153:C154"/>
    <mergeCell ref="D153:D154"/>
    <mergeCell ref="E153:E154"/>
    <mergeCell ref="A151:A154"/>
    <mergeCell ref="B151:B152"/>
    <mergeCell ref="C151:C152"/>
    <mergeCell ref="D151:D152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H153:H154"/>
    <mergeCell ref="I153:I154"/>
    <mergeCell ref="M153:M154"/>
    <mergeCell ref="N153:N154"/>
    <mergeCell ref="E155:E156"/>
    <mergeCell ref="F155:F156"/>
    <mergeCell ref="F153:F154"/>
    <mergeCell ref="G153:G154"/>
    <mergeCell ref="A155:A158"/>
    <mergeCell ref="B155:B156"/>
    <mergeCell ref="C155:C156"/>
    <mergeCell ref="D155:D156"/>
    <mergeCell ref="O153:O154"/>
    <mergeCell ref="P153:P154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M155:M156"/>
    <mergeCell ref="N155:N156"/>
    <mergeCell ref="O155:O156"/>
    <mergeCell ref="P155:P156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7:M158"/>
    <mergeCell ref="N157:N158"/>
    <mergeCell ref="O157:O158"/>
    <mergeCell ref="P157:P158"/>
    <mergeCell ref="E160:E161"/>
    <mergeCell ref="F160:F161"/>
    <mergeCell ref="B162:B163"/>
    <mergeCell ref="C162:C163"/>
    <mergeCell ref="D162:D163"/>
    <mergeCell ref="E162:E163"/>
    <mergeCell ref="A160:A163"/>
    <mergeCell ref="B160:B161"/>
    <mergeCell ref="C160:C161"/>
    <mergeCell ref="D160:D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H162:H163"/>
    <mergeCell ref="I162:I163"/>
    <mergeCell ref="M162:M163"/>
    <mergeCell ref="N162:N163"/>
    <mergeCell ref="E164:E165"/>
    <mergeCell ref="F164:F165"/>
    <mergeCell ref="F162:F163"/>
    <mergeCell ref="G162:G163"/>
    <mergeCell ref="A164:A167"/>
    <mergeCell ref="B164:B165"/>
    <mergeCell ref="C164:C165"/>
    <mergeCell ref="D164:D165"/>
    <mergeCell ref="O162:O163"/>
    <mergeCell ref="P162:P163"/>
    <mergeCell ref="Q162:Q163"/>
    <mergeCell ref="R162:R163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M164:M165"/>
    <mergeCell ref="N164:N165"/>
    <mergeCell ref="O164:O165"/>
    <mergeCell ref="P164:P165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6:M167"/>
    <mergeCell ref="N166:N167"/>
    <mergeCell ref="O166:O167"/>
    <mergeCell ref="P166:P167"/>
    <mergeCell ref="E169:E170"/>
    <mergeCell ref="F169:F170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A173:A176"/>
    <mergeCell ref="B173:B174"/>
    <mergeCell ref="C173:C174"/>
    <mergeCell ref="D173:D174"/>
    <mergeCell ref="O171:O172"/>
    <mergeCell ref="P171:P172"/>
    <mergeCell ref="Q171:Q172"/>
    <mergeCell ref="R171:R172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E178:E179"/>
    <mergeCell ref="F178:F179"/>
    <mergeCell ref="B180:B181"/>
    <mergeCell ref="C180:C181"/>
    <mergeCell ref="D180:D181"/>
    <mergeCell ref="E180:E181"/>
    <mergeCell ref="A178:A181"/>
    <mergeCell ref="B178:B179"/>
    <mergeCell ref="C178:C179"/>
    <mergeCell ref="D178:D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80:Q181"/>
    <mergeCell ref="R180:R181"/>
    <mergeCell ref="M180:M181"/>
    <mergeCell ref="N180:N181"/>
    <mergeCell ref="O180:O181"/>
    <mergeCell ref="P180:P181"/>
    <mergeCell ref="F180:F181"/>
    <mergeCell ref="G180:G181"/>
    <mergeCell ref="H180:H181"/>
    <mergeCell ref="I180:I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189" t="str">
        <f>HYPERLINK('[1]реквизиты'!$A$2)</f>
        <v>Первенство России среди юниоров 1992 - 93 гг.р.</v>
      </c>
      <c r="B1" s="190"/>
      <c r="C1" s="190"/>
      <c r="D1" s="190"/>
      <c r="E1" s="190"/>
      <c r="F1" s="190"/>
      <c r="G1" s="190"/>
      <c r="H1" s="191"/>
    </row>
    <row r="2" spans="1:8" ht="12.75">
      <c r="A2" s="348" t="str">
        <f>HYPERLINK('[1]реквизиты'!$A$3)</f>
        <v>13 - 17 февраля 2012 г.               г. Кстово</v>
      </c>
      <c r="B2" s="348"/>
      <c r="C2" s="348"/>
      <c r="D2" s="348"/>
      <c r="E2" s="348"/>
      <c r="F2" s="348"/>
      <c r="G2" s="348"/>
      <c r="H2" s="348"/>
    </row>
    <row r="3" spans="1:8" ht="18.75" thickBot="1">
      <c r="A3" s="349" t="s">
        <v>34</v>
      </c>
      <c r="B3" s="349"/>
      <c r="C3" s="349"/>
      <c r="D3" s="349"/>
      <c r="E3" s="349"/>
      <c r="F3" s="349"/>
      <c r="G3" s="349"/>
      <c r="H3" s="349"/>
    </row>
    <row r="4" spans="2:8" ht="18.75" thickBot="1">
      <c r="B4" s="76"/>
      <c r="C4" s="77"/>
      <c r="D4" s="350" t="str">
        <f>HYPERLINK('пр.взв.'!G3)</f>
        <v>в.к. 82  кг</v>
      </c>
      <c r="E4" s="351"/>
      <c r="F4" s="352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63" t="s">
        <v>35</v>
      </c>
      <c r="B6" s="356" t="str">
        <f>VLOOKUP(J6,'пр.взв.'!B6:H133,2,FALSE)</f>
        <v>КОРЕЛИ Георгий Кобаевич</v>
      </c>
      <c r="C6" s="356"/>
      <c r="D6" s="356"/>
      <c r="E6" s="356"/>
      <c r="F6" s="356"/>
      <c r="G6" s="356"/>
      <c r="H6" s="358" t="str">
        <f>VLOOKUP(J6,'пр.взв.'!B6:H133,3,FALSE)</f>
        <v>08.03.1992 мс</v>
      </c>
      <c r="I6" s="77"/>
      <c r="J6" s="78">
        <f>'пр.хода А'!M31</f>
        <v>24</v>
      </c>
    </row>
    <row r="7" spans="1:10" ht="18">
      <c r="A7" s="364"/>
      <c r="B7" s="357"/>
      <c r="C7" s="357"/>
      <c r="D7" s="357"/>
      <c r="E7" s="357"/>
      <c r="F7" s="357"/>
      <c r="G7" s="357"/>
      <c r="H7" s="359"/>
      <c r="I7" s="77"/>
      <c r="J7" s="78"/>
    </row>
    <row r="8" spans="1:10" ht="18">
      <c r="A8" s="364"/>
      <c r="B8" s="360" t="str">
        <f>VLOOKUP(J6,'пр.взв.'!B6:H133,4,FALSE)</f>
        <v>Мос</v>
      </c>
      <c r="C8" s="360"/>
      <c r="D8" s="360"/>
      <c r="E8" s="360"/>
      <c r="F8" s="360"/>
      <c r="G8" s="360"/>
      <c r="H8" s="359"/>
      <c r="I8" s="77"/>
      <c r="J8" s="78"/>
    </row>
    <row r="9" spans="1:10" ht="18.75" thickBot="1">
      <c r="A9" s="365"/>
      <c r="B9" s="361"/>
      <c r="C9" s="361"/>
      <c r="D9" s="361"/>
      <c r="E9" s="361"/>
      <c r="F9" s="361"/>
      <c r="G9" s="361"/>
      <c r="H9" s="36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53" t="s">
        <v>36</v>
      </c>
      <c r="B11" s="356" t="str">
        <f>VLOOKUP(J11,'пр.взв.'!B6:H133,2,FALSE)</f>
        <v>ГАЛСТЯН Самвел МКРТИЧОВИЧ</v>
      </c>
      <c r="C11" s="356"/>
      <c r="D11" s="356"/>
      <c r="E11" s="356"/>
      <c r="F11" s="356"/>
      <c r="G11" s="356"/>
      <c r="H11" s="358" t="str">
        <f>VLOOKUP(J11,'пр.взв.'!B6:H133,3,FALSE)</f>
        <v>22.07.1993 мс</v>
      </c>
      <c r="I11" s="77"/>
      <c r="J11" s="78">
        <f>'пр.хода А'!M39</f>
        <v>7</v>
      </c>
    </row>
    <row r="12" spans="1:10" ht="18">
      <c r="A12" s="354"/>
      <c r="B12" s="357"/>
      <c r="C12" s="357"/>
      <c r="D12" s="357"/>
      <c r="E12" s="357"/>
      <c r="F12" s="357"/>
      <c r="G12" s="357"/>
      <c r="H12" s="359"/>
      <c r="I12" s="77"/>
      <c r="J12" s="78"/>
    </row>
    <row r="13" spans="1:10" ht="18">
      <c r="A13" s="354"/>
      <c r="B13" s="360" t="str">
        <f>VLOOKUP(J11,'пр.взв.'!B6:H133,4,FALSE)</f>
        <v>ЮФО</v>
      </c>
      <c r="C13" s="360"/>
      <c r="D13" s="360"/>
      <c r="E13" s="360"/>
      <c r="F13" s="360"/>
      <c r="G13" s="360"/>
      <c r="H13" s="359"/>
      <c r="I13" s="77"/>
      <c r="J13" s="78"/>
    </row>
    <row r="14" spans="1:10" ht="18.75" thickBot="1">
      <c r="A14" s="355"/>
      <c r="B14" s="361"/>
      <c r="C14" s="361"/>
      <c r="D14" s="361"/>
      <c r="E14" s="361"/>
      <c r="F14" s="361"/>
      <c r="G14" s="361"/>
      <c r="H14" s="36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69" t="s">
        <v>37</v>
      </c>
      <c r="B16" s="356" t="str">
        <f>VLOOKUP(J16,'пр.взв.'!B6:H133,2,FALSE)</f>
        <v>БОНДИКОВ Ян Константинович</v>
      </c>
      <c r="C16" s="356"/>
      <c r="D16" s="356"/>
      <c r="E16" s="356"/>
      <c r="F16" s="356"/>
      <c r="G16" s="356"/>
      <c r="H16" s="358" t="str">
        <f>VLOOKUP(J16,'пр.взв.'!B6:H133,3,FALSE)</f>
        <v>18.10.1993 кмс</v>
      </c>
      <c r="I16" s="77"/>
      <c r="J16" s="82">
        <f>'пр.хода А'!R19</f>
        <v>17</v>
      </c>
    </row>
    <row r="17" spans="1:10" ht="18">
      <c r="A17" s="370"/>
      <c r="B17" s="357"/>
      <c r="C17" s="357"/>
      <c r="D17" s="357"/>
      <c r="E17" s="357"/>
      <c r="F17" s="357"/>
      <c r="G17" s="357"/>
      <c r="H17" s="359"/>
      <c r="I17" s="77"/>
      <c r="J17" s="78"/>
    </row>
    <row r="18" spans="1:10" ht="18">
      <c r="A18" s="370"/>
      <c r="B18" s="360" t="str">
        <f>VLOOKUP(J16,'пр.взв.'!B6:H133,4,FALSE)</f>
        <v>ПФО</v>
      </c>
      <c r="C18" s="360"/>
      <c r="D18" s="360"/>
      <c r="E18" s="360"/>
      <c r="F18" s="360"/>
      <c r="G18" s="360"/>
      <c r="H18" s="359"/>
      <c r="I18" s="77"/>
      <c r="J18" s="78"/>
    </row>
    <row r="19" spans="1:10" ht="18.75" thickBot="1">
      <c r="A19" s="371"/>
      <c r="B19" s="361"/>
      <c r="C19" s="361"/>
      <c r="D19" s="361"/>
      <c r="E19" s="361"/>
      <c r="F19" s="361"/>
      <c r="G19" s="361"/>
      <c r="H19" s="36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69" t="s">
        <v>37</v>
      </c>
      <c r="B21" s="356" t="str">
        <f>VLOOKUP(J21,'пр.взв.'!B6:H133,2,FALSE)</f>
        <v>МАТЕВОСЯН Тигран Эдуардович</v>
      </c>
      <c r="C21" s="356"/>
      <c r="D21" s="356"/>
      <c r="E21" s="356"/>
      <c r="F21" s="356"/>
      <c r="G21" s="356"/>
      <c r="H21" s="358" t="str">
        <f>VLOOKUP(J21,'пр.взв.'!B6:H133,3,FALSE)</f>
        <v>30.03.1992 кмс</v>
      </c>
      <c r="I21" s="77"/>
      <c r="J21" s="78">
        <f>'пр.хода Б'!R18</f>
        <v>32</v>
      </c>
    </row>
    <row r="22" spans="1:10" ht="18">
      <c r="A22" s="370"/>
      <c r="B22" s="357"/>
      <c r="C22" s="357"/>
      <c r="D22" s="357"/>
      <c r="E22" s="357"/>
      <c r="F22" s="357"/>
      <c r="G22" s="357"/>
      <c r="H22" s="359"/>
      <c r="I22" s="77"/>
      <c r="J22" s="78"/>
    </row>
    <row r="23" spans="1:9" ht="18">
      <c r="A23" s="370"/>
      <c r="B23" s="360" t="str">
        <f>VLOOKUP(J21,'пр.взв.'!B6:H133,4,FALSE)</f>
        <v>ЮФО</v>
      </c>
      <c r="C23" s="360"/>
      <c r="D23" s="360"/>
      <c r="E23" s="360"/>
      <c r="F23" s="360"/>
      <c r="G23" s="360"/>
      <c r="H23" s="359"/>
      <c r="I23" s="77"/>
    </row>
    <row r="24" spans="1:9" ht="18.75" thickBot="1">
      <c r="A24" s="371"/>
      <c r="B24" s="361"/>
      <c r="C24" s="361"/>
      <c r="D24" s="361"/>
      <c r="E24" s="361"/>
      <c r="F24" s="361"/>
      <c r="G24" s="361"/>
      <c r="H24" s="36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38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66" t="s">
        <v>194</v>
      </c>
      <c r="B28" s="367"/>
      <c r="C28" s="367"/>
      <c r="D28" s="367"/>
      <c r="E28" s="367"/>
      <c r="F28" s="367"/>
      <c r="G28" s="367"/>
      <c r="H28" s="358"/>
      <c r="J28">
        <f>'пр.хода А'!M31</f>
        <v>24</v>
      </c>
    </row>
    <row r="29" spans="1:8" ht="13.5" thickBot="1">
      <c r="A29" s="368"/>
      <c r="B29" s="361"/>
      <c r="C29" s="361"/>
      <c r="D29" s="361"/>
      <c r="E29" s="361"/>
      <c r="F29" s="361"/>
      <c r="G29" s="361"/>
      <c r="H29" s="362"/>
    </row>
    <row r="32" spans="1:8" ht="18">
      <c r="A32" s="77" t="s">
        <v>39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81" t="str">
        <f>HYPERLINK('[1]реквизиты'!$A$2)</f>
        <v>Первенство России среди юниоров 1992 - 93 гг.р.</v>
      </c>
      <c r="B1" s="381"/>
      <c r="C1" s="381"/>
      <c r="D1" s="381"/>
      <c r="E1" s="381"/>
      <c r="F1" s="381"/>
      <c r="G1" s="381"/>
      <c r="H1" s="381"/>
      <c r="I1" s="381"/>
    </row>
    <row r="2" spans="4:5" ht="12.75" customHeight="1">
      <c r="D2" s="176" t="s">
        <v>56</v>
      </c>
      <c r="E2" s="177" t="str">
        <f>'пр.взв.'!G3</f>
        <v>в.к. 82  кг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39" t="s">
        <v>12</v>
      </c>
      <c r="B5" s="239" t="s">
        <v>3</v>
      </c>
      <c r="C5" s="245" t="s">
        <v>4</v>
      </c>
      <c r="D5" s="239" t="s">
        <v>13</v>
      </c>
      <c r="E5" s="342" t="s">
        <v>14</v>
      </c>
      <c r="F5" s="372"/>
      <c r="G5" s="239" t="s">
        <v>15</v>
      </c>
      <c r="H5" s="239" t="s">
        <v>16</v>
      </c>
      <c r="I5" s="239" t="s">
        <v>17</v>
      </c>
    </row>
    <row r="6" spans="1:9" ht="12.75">
      <c r="A6" s="244"/>
      <c r="B6" s="244"/>
      <c r="C6" s="244"/>
      <c r="D6" s="244"/>
      <c r="E6" s="373"/>
      <c r="F6" s="211"/>
      <c r="G6" s="244"/>
      <c r="H6" s="244"/>
      <c r="I6" s="244"/>
    </row>
    <row r="7" spans="1:9" ht="12.75">
      <c r="A7" s="382"/>
      <c r="B7" s="267">
        <v>17</v>
      </c>
      <c r="C7" s="383" t="str">
        <f>VLOOKUP(B7,'пр.взв.'!B6:H133,2,FALSE)</f>
        <v>БОНДИКОВ Ян Константинович</v>
      </c>
      <c r="D7" s="383" t="str">
        <f>VLOOKUP(B7,'пр.взв.'!B6:H133,3,FALSE)</f>
        <v>18.10.1993 кмс</v>
      </c>
      <c r="E7" s="374" t="str">
        <f>VLOOKUP(B7,'пр.взв.'!B6:H133,4,FALSE)</f>
        <v>ПФО</v>
      </c>
      <c r="F7" s="376" t="str">
        <f>VLOOKUP(B7,'пр.взв.'!B6:H133,5,FALSE)</f>
        <v>Пензенская ВС</v>
      </c>
      <c r="G7" s="378"/>
      <c r="H7" s="258"/>
      <c r="I7" s="239"/>
    </row>
    <row r="8" spans="1:9" ht="12.75">
      <c r="A8" s="382"/>
      <c r="B8" s="239"/>
      <c r="C8" s="383"/>
      <c r="D8" s="383"/>
      <c r="E8" s="379"/>
      <c r="F8" s="380"/>
      <c r="G8" s="378"/>
      <c r="H8" s="258"/>
      <c r="I8" s="239"/>
    </row>
    <row r="9" spans="1:9" ht="12.75">
      <c r="A9" s="384"/>
      <c r="B9" s="267">
        <v>22</v>
      </c>
      <c r="C9" s="383" t="str">
        <f>VLOOKUP(B9,'пр.взв.'!B1:H135,2,FALSE)</f>
        <v>АКСАГОВ Юсуп-Хаджи Кюраевич</v>
      </c>
      <c r="D9" s="383" t="str">
        <f>VLOOKUP(B9,'пр.взв.'!B1:H135,3,FALSE)</f>
        <v>22.01.1992 кмс</v>
      </c>
      <c r="E9" s="374" t="str">
        <f>VLOOKUP(B9,'пр.взв.'!B1:H135,4,FALSE)</f>
        <v>УФО</v>
      </c>
      <c r="F9" s="376" t="str">
        <f>VLOOKUP(B9,'пр.взв.'!B1:H135,5,FALSE)</f>
        <v>Тюменской Тюмень МО</v>
      </c>
      <c r="G9" s="378"/>
      <c r="H9" s="239"/>
      <c r="I9" s="239"/>
    </row>
    <row r="10" spans="1:9" ht="12.75">
      <c r="A10" s="384"/>
      <c r="B10" s="239"/>
      <c r="C10" s="383"/>
      <c r="D10" s="383"/>
      <c r="E10" s="375"/>
      <c r="F10" s="377"/>
      <c r="G10" s="378"/>
      <c r="H10" s="239"/>
      <c r="I10" s="239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57</v>
      </c>
    </row>
    <row r="16" spans="3:5" ht="12.75" customHeight="1">
      <c r="C16" s="40" t="s">
        <v>19</v>
      </c>
      <c r="E16" s="177" t="str">
        <f>'пр.взв.'!G3</f>
        <v>в.к. 82  кг</v>
      </c>
    </row>
    <row r="17" spans="1:9" ht="12.75">
      <c r="A17" s="239" t="s">
        <v>12</v>
      </c>
      <c r="B17" s="239" t="s">
        <v>3</v>
      </c>
      <c r="C17" s="245" t="s">
        <v>4</v>
      </c>
      <c r="D17" s="239" t="s">
        <v>13</v>
      </c>
      <c r="E17" s="342" t="s">
        <v>14</v>
      </c>
      <c r="F17" s="372"/>
      <c r="G17" s="239" t="s">
        <v>15</v>
      </c>
      <c r="H17" s="239" t="s">
        <v>16</v>
      </c>
      <c r="I17" s="239" t="s">
        <v>17</v>
      </c>
    </row>
    <row r="18" spans="1:9" ht="12.75">
      <c r="A18" s="244"/>
      <c r="B18" s="244"/>
      <c r="C18" s="244"/>
      <c r="D18" s="244"/>
      <c r="E18" s="373"/>
      <c r="F18" s="211"/>
      <c r="G18" s="244"/>
      <c r="H18" s="244"/>
      <c r="I18" s="244"/>
    </row>
    <row r="19" spans="1:9" ht="12.75">
      <c r="A19" s="382"/>
      <c r="B19" s="267">
        <v>32</v>
      </c>
      <c r="C19" s="383" t="str">
        <f>VLOOKUP(B19,'пр.взв.'!B18:H145,2,FALSE)</f>
        <v>МАТЕВОСЯН Тигран Эдуардович</v>
      </c>
      <c r="D19" s="383" t="str">
        <f>VLOOKUP(B19,'пр.взв.'!B18:H145,3,FALSE)</f>
        <v>30.03.1992 кмс</v>
      </c>
      <c r="E19" s="374" t="str">
        <f>VLOOKUP(B19,'пр.взв.'!B18:H145,4,FALSE)</f>
        <v>ЮФО</v>
      </c>
      <c r="F19" s="376" t="str">
        <f>VLOOKUP(B19,'пр.взв.'!B18:H145,5,FALSE)</f>
        <v>Краснодарский Новороссийск ФКС</v>
      </c>
      <c r="G19" s="378"/>
      <c r="H19" s="258"/>
      <c r="I19" s="239"/>
    </row>
    <row r="20" spans="1:9" ht="12.75">
      <c r="A20" s="382"/>
      <c r="B20" s="239"/>
      <c r="C20" s="383"/>
      <c r="D20" s="383"/>
      <c r="E20" s="379"/>
      <c r="F20" s="380"/>
      <c r="G20" s="378"/>
      <c r="H20" s="258"/>
      <c r="I20" s="239"/>
    </row>
    <row r="21" spans="1:9" ht="12.75">
      <c r="A21" s="384"/>
      <c r="B21" s="267">
        <v>21</v>
      </c>
      <c r="C21" s="383" t="str">
        <f>VLOOKUP(B21,'пр.взв.'!B13:H147,2,FALSE)</f>
        <v>МКРДУМЯН Гагик Гайкович</v>
      </c>
      <c r="D21" s="383" t="str">
        <f>VLOOKUP(B21,'пр.взв.'!B13:H147,3,FALSE)</f>
        <v>05.06.1993 кмс</v>
      </c>
      <c r="E21" s="374" t="str">
        <f>VLOOKUP(B21,'пр.взв.'!B13:H147,4,FALSE)</f>
        <v>ЮФО</v>
      </c>
      <c r="F21" s="376" t="str">
        <f>VLOOKUP(B21,'пр.взв.'!B13:H147,5,FALSE)</f>
        <v>Краснодарский Армавир Д</v>
      </c>
      <c r="G21" s="378"/>
      <c r="H21" s="239"/>
      <c r="I21" s="239"/>
    </row>
    <row r="22" spans="1:9" ht="12.75">
      <c r="A22" s="384"/>
      <c r="B22" s="239"/>
      <c r="C22" s="383"/>
      <c r="D22" s="383"/>
      <c r="E22" s="375"/>
      <c r="F22" s="377"/>
      <c r="G22" s="378"/>
      <c r="H22" s="239"/>
      <c r="I22" s="239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77" t="str">
        <f>'пр.взв.'!G3</f>
        <v>в.к. 82  кг</v>
      </c>
    </row>
    <row r="30" spans="1:9" ht="12.75">
      <c r="A30" s="239" t="s">
        <v>12</v>
      </c>
      <c r="B30" s="239" t="s">
        <v>3</v>
      </c>
      <c r="C30" s="245" t="s">
        <v>4</v>
      </c>
      <c r="D30" s="239" t="s">
        <v>13</v>
      </c>
      <c r="E30" s="342" t="s">
        <v>14</v>
      </c>
      <c r="F30" s="372"/>
      <c r="G30" s="239" t="s">
        <v>15</v>
      </c>
      <c r="H30" s="239" t="s">
        <v>16</v>
      </c>
      <c r="I30" s="239" t="s">
        <v>17</v>
      </c>
    </row>
    <row r="31" spans="1:9" ht="12.75">
      <c r="A31" s="244"/>
      <c r="B31" s="244"/>
      <c r="C31" s="244"/>
      <c r="D31" s="244"/>
      <c r="E31" s="373"/>
      <c r="F31" s="211"/>
      <c r="G31" s="244"/>
      <c r="H31" s="244"/>
      <c r="I31" s="244"/>
    </row>
    <row r="32" spans="1:9" ht="12.75">
      <c r="A32" s="382"/>
      <c r="B32" s="267">
        <v>7</v>
      </c>
      <c r="C32" s="383" t="str">
        <f>VLOOKUP(B32,'пр.взв.'!B1:H158,2,FALSE)</f>
        <v>ГАЛСТЯН Самвел МКРТИЧОВИЧ</v>
      </c>
      <c r="D32" s="383" t="str">
        <f>VLOOKUP(B32,'пр.взв.'!B3:H158,3,FALSE)</f>
        <v>22.07.1993 мс</v>
      </c>
      <c r="E32" s="374" t="str">
        <f>VLOOKUP(B32,'пр.взв.'!B1:H158,4,FALSE)</f>
        <v>ЮФО</v>
      </c>
      <c r="F32" s="376" t="str">
        <f>VLOOKUP(B32,'пр.взв.'!B1:H158,5,FALSE)</f>
        <v>Краснодарский Армавир Д</v>
      </c>
      <c r="G32" s="378"/>
      <c r="H32" s="258"/>
      <c r="I32" s="239"/>
    </row>
    <row r="33" spans="1:9" ht="12.75">
      <c r="A33" s="382"/>
      <c r="B33" s="239"/>
      <c r="C33" s="383"/>
      <c r="D33" s="383"/>
      <c r="E33" s="379"/>
      <c r="F33" s="380"/>
      <c r="G33" s="378"/>
      <c r="H33" s="258"/>
      <c r="I33" s="239"/>
    </row>
    <row r="34" spans="1:9" ht="12.75">
      <c r="A34" s="384"/>
      <c r="B34" s="267">
        <v>24</v>
      </c>
      <c r="C34" s="383" t="str">
        <f>VLOOKUP(B34,'пр.взв.'!B2:H160,2,FALSE)</f>
        <v>КОРЕЛИ Георгий Кобаевич</v>
      </c>
      <c r="D34" s="383" t="str">
        <f>VLOOKUP(B34,'пр.взв.'!B2:H160,3,FALSE)</f>
        <v>08.03.1992 мс</v>
      </c>
      <c r="E34" s="374" t="str">
        <f>VLOOKUP(B34,'пр.взв.'!B2:H160,4,FALSE)</f>
        <v>Мос</v>
      </c>
      <c r="F34" s="376" t="str">
        <f>VLOOKUP(B34,'пр.взв.'!B2:H160,5,FALSE)</f>
        <v>Москва МСК С-70</v>
      </c>
      <c r="G34" s="378"/>
      <c r="H34" s="239"/>
      <c r="I34" s="239"/>
    </row>
    <row r="35" spans="1:9" ht="12.75">
      <c r="A35" s="384"/>
      <c r="B35" s="239"/>
      <c r="C35" s="383"/>
      <c r="D35" s="383"/>
      <c r="E35" s="375"/>
      <c r="F35" s="377"/>
      <c r="G35" s="378"/>
      <c r="H35" s="239"/>
      <c r="I35" s="239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 t="e">
        <f>HYPERLINK('[1]реквизиты'!$A$20)</f>
        <v>#REF!</v>
      </c>
      <c r="B42" s="29"/>
      <c r="C42" s="29"/>
      <c r="D42" s="29"/>
      <c r="E42" s="12"/>
      <c r="F42" s="42" t="e">
        <f>HYPERLINK('[1]реквизиты'!$G$20)</f>
        <v>#REF!</v>
      </c>
      <c r="G42" s="27" t="e">
        <f>HYPERLINK('[1]реквизиты'!$G$21)</f>
        <v>#REF!</v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 t="e">
        <f>HYPERLINK('[1]реквизиты'!$A$22)</f>
        <v>#REF!</v>
      </c>
      <c r="C44" s="29"/>
      <c r="D44" s="29"/>
      <c r="E44" s="26"/>
      <c r="F44" s="42" t="e">
        <f>HYPERLINK('[1]реквизиты'!$G$22)</f>
        <v>#REF!</v>
      </c>
      <c r="G44" s="28" t="e">
        <f>HYPERLINK('[1]реквизиты'!$G$23)</f>
        <v>#REF!</v>
      </c>
    </row>
    <row r="45" spans="3:6" ht="12.75">
      <c r="C45" s="12"/>
      <c r="D45" s="12"/>
      <c r="E45" s="12"/>
      <c r="F45" s="12"/>
    </row>
  </sheetData>
  <sheetProtection/>
  <mergeCells count="79">
    <mergeCell ref="H7:H8"/>
    <mergeCell ref="A5:A6"/>
    <mergeCell ref="B5:B6"/>
    <mergeCell ref="C5:C6"/>
    <mergeCell ref="D5:D6"/>
    <mergeCell ref="G5:G6"/>
    <mergeCell ref="E9:E10"/>
    <mergeCell ref="F9:F10"/>
    <mergeCell ref="F7:F8"/>
    <mergeCell ref="G7:G8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91" t="str">
        <f>HYPERLINK('[1]реквизиты'!$A$2)</f>
        <v>Первенство России среди юниоров 1992 - 93 гг.р.</v>
      </c>
      <c r="B1" s="391"/>
      <c r="C1" s="391"/>
      <c r="D1" s="391"/>
      <c r="E1" s="391"/>
      <c r="F1" s="391"/>
      <c r="G1" s="391"/>
      <c r="H1" s="391"/>
    </row>
    <row r="2" spans="1:8" ht="13.5" customHeight="1" thickBot="1">
      <c r="A2" s="263"/>
      <c r="B2" s="392"/>
      <c r="C2" s="392"/>
      <c r="D2" s="392"/>
      <c r="E2" s="392"/>
      <c r="F2" s="392"/>
      <c r="G2" s="392"/>
      <c r="H2" s="393" t="str">
        <f>HYPERLINK('пр.взв.'!G3)</f>
        <v>в.к. 82  кг</v>
      </c>
    </row>
    <row r="3" spans="1:8" ht="12" customHeight="1">
      <c r="A3" s="394">
        <v>2</v>
      </c>
      <c r="B3" s="387" t="str">
        <f>VLOOKUP(A3,'пр.взв.'!B5:C132,2,FALSE)</f>
        <v>ХВОРОВ Владимир андреевич</v>
      </c>
      <c r="C3" s="387" t="str">
        <f>VLOOKUP(A3,'пр.взв.'!B5:H132,3,FALSE)</f>
        <v>10.11.94 кмс</v>
      </c>
      <c r="D3" s="387" t="str">
        <f>VLOOKUP(A3,'пр.взв.'!B5:F132,4,FALSE)</f>
        <v>УФО</v>
      </c>
      <c r="H3" s="393"/>
    </row>
    <row r="4" spans="1:8" ht="12" customHeight="1">
      <c r="A4" s="385"/>
      <c r="B4" s="388"/>
      <c r="C4" s="388"/>
      <c r="D4" s="388"/>
      <c r="E4" s="1"/>
      <c r="F4" s="1"/>
      <c r="H4" s="393" t="s">
        <v>10</v>
      </c>
    </row>
    <row r="5" spans="1:8" ht="12" customHeight="1">
      <c r="A5" s="385">
        <v>34</v>
      </c>
      <c r="B5" s="395">
        <f>VLOOKUP(A5,'пр.взв.'!B7:C134,2,FALSE)</f>
        <v>0</v>
      </c>
      <c r="C5" s="395">
        <f>VLOOKUP(A5,'пр.взв.'!B7:H134,3,FALSE)</f>
        <v>0</v>
      </c>
      <c r="D5" s="395">
        <f>VLOOKUP(A5,'пр.взв.'!B7:F134,4,FALSE)</f>
        <v>0</v>
      </c>
      <c r="E5" s="3"/>
      <c r="F5" s="1"/>
      <c r="G5" s="1"/>
      <c r="H5" s="393"/>
    </row>
    <row r="6" spans="1:7" ht="12" customHeight="1" thickBot="1">
      <c r="A6" s="386"/>
      <c r="B6" s="396"/>
      <c r="C6" s="396"/>
      <c r="D6" s="396"/>
      <c r="E6" s="4"/>
      <c r="F6" s="8"/>
      <c r="G6" s="1"/>
    </row>
    <row r="7" spans="1:7" ht="12" customHeight="1">
      <c r="A7" s="394">
        <v>18</v>
      </c>
      <c r="B7" s="387" t="str">
        <f>VLOOKUP(A7,'пр.взв.'!B9:C136,2,FALSE)</f>
        <v>ОГАНИСЯН Давид Гагикович</v>
      </c>
      <c r="C7" s="387" t="str">
        <f>VLOOKUP(A7,'пр.взв.'!B9:H136,3,FALSE)</f>
        <v>11.05.1994 кмс</v>
      </c>
      <c r="D7" s="387" t="str">
        <f>VLOOKUP(A7,'пр.взв.'!B9:F136,4,FALSE)</f>
        <v>ЮФО</v>
      </c>
      <c r="E7" s="4"/>
      <c r="F7" s="5"/>
      <c r="G7" s="1"/>
    </row>
    <row r="8" spans="1:7" ht="12" customHeight="1">
      <c r="A8" s="385"/>
      <c r="B8" s="388"/>
      <c r="C8" s="388"/>
      <c r="D8" s="388"/>
      <c r="E8" s="9"/>
      <c r="F8" s="6"/>
      <c r="G8" s="1"/>
    </row>
    <row r="9" spans="1:7" ht="12" customHeight="1">
      <c r="A9" s="385">
        <v>50</v>
      </c>
      <c r="B9" s="395">
        <f>VLOOKUP(A9,'пр.взв.'!B11:C138,2,FALSE)</f>
        <v>0</v>
      </c>
      <c r="C9" s="395">
        <f>VLOOKUP(A9,'пр.взв.'!B11:H138,3,FALSE)</f>
        <v>0</v>
      </c>
      <c r="D9" s="395">
        <f>VLOOKUP(A9,'пр.взв.'!B11:F138,4,FALSE)</f>
        <v>0</v>
      </c>
      <c r="E9" s="2"/>
      <c r="F9" s="6"/>
      <c r="G9" s="1"/>
    </row>
    <row r="10" spans="1:7" ht="12" customHeight="1" thickBot="1">
      <c r="A10" s="386"/>
      <c r="B10" s="396"/>
      <c r="C10" s="396"/>
      <c r="D10" s="396"/>
      <c r="E10" s="1"/>
      <c r="F10" s="6"/>
      <c r="G10" s="8"/>
    </row>
    <row r="11" spans="1:7" ht="12" customHeight="1">
      <c r="A11" s="394">
        <v>10</v>
      </c>
      <c r="B11" s="387" t="str">
        <f>VLOOKUP(A11,'пр.взв.'!B13:C140,2,FALSE)</f>
        <v>БЕРОЗОВЧУК Ростислав Станиславович</v>
      </c>
      <c r="C11" s="387" t="str">
        <f>VLOOKUP(A11,'пр.взв.'!B13:H140,3,FALSE)</f>
        <v>20.05.1992 кмс</v>
      </c>
      <c r="D11" s="387" t="str">
        <f>VLOOKUP(A11,'пр.взв.'!B13:F140,4,FALSE)</f>
        <v>Мос</v>
      </c>
      <c r="E11" s="1"/>
      <c r="F11" s="6"/>
      <c r="G11" s="5"/>
    </row>
    <row r="12" spans="1:7" ht="12" customHeight="1">
      <c r="A12" s="385"/>
      <c r="B12" s="388"/>
      <c r="C12" s="388"/>
      <c r="D12" s="388"/>
      <c r="E12" s="7"/>
      <c r="F12" s="6"/>
      <c r="G12" s="6"/>
    </row>
    <row r="13" spans="1:7" ht="12" customHeight="1">
      <c r="A13" s="385">
        <v>42</v>
      </c>
      <c r="B13" s="395">
        <f>VLOOKUP(A13,'пр.взв.'!B15:C142,2,FALSE)</f>
        <v>0</v>
      </c>
      <c r="C13" s="395">
        <f>VLOOKUP(A13,'пр.взв.'!B15:H142,3,FALSE)</f>
        <v>0</v>
      </c>
      <c r="D13" s="395">
        <f>VLOOKUP(A13,'пр.взв.'!B15:F142,4,FALSE)</f>
        <v>0</v>
      </c>
      <c r="E13" s="3"/>
      <c r="F13" s="6"/>
      <c r="G13" s="6"/>
    </row>
    <row r="14" spans="1:7" ht="12" customHeight="1" thickBot="1">
      <c r="A14" s="386"/>
      <c r="B14" s="396"/>
      <c r="C14" s="396"/>
      <c r="D14" s="396"/>
      <c r="E14" s="4"/>
      <c r="F14" s="10"/>
      <c r="G14" s="6"/>
    </row>
    <row r="15" spans="1:7" ht="12" customHeight="1">
      <c r="A15" s="394">
        <v>26</v>
      </c>
      <c r="B15" s="387" t="str">
        <f>VLOOKUP(A15,'пр.взв.'!B17:C144,2,FALSE)</f>
        <v>ПАХОМОВ Иван Геннадьевич</v>
      </c>
      <c r="C15" s="387" t="str">
        <f>VLOOKUP(A15,'пр.взв.'!B17:H144,3,FALSE)</f>
        <v>04.10.1994 кмс</v>
      </c>
      <c r="D15" s="387" t="str">
        <f>VLOOKUP(A15,'пр.взв.'!B17:F144,4,FALSE)</f>
        <v>ЦФО</v>
      </c>
      <c r="E15" s="4"/>
      <c r="F15" s="1"/>
      <c r="G15" s="6"/>
    </row>
    <row r="16" spans="1:7" ht="12" customHeight="1">
      <c r="A16" s="385"/>
      <c r="B16" s="388"/>
      <c r="C16" s="388"/>
      <c r="D16" s="388"/>
      <c r="E16" s="9"/>
      <c r="F16" s="1"/>
      <c r="G16" s="6"/>
    </row>
    <row r="17" spans="1:7" ht="12" customHeight="1">
      <c r="A17" s="385">
        <v>58</v>
      </c>
      <c r="B17" s="395">
        <f>VLOOKUP(A17,'пр.взв.'!B19:C146,2,FALSE)</f>
        <v>0</v>
      </c>
      <c r="C17" s="395">
        <f>VLOOKUP(A17,'пр.взв.'!B19:H146,3,FALSE)</f>
        <v>0</v>
      </c>
      <c r="D17" s="395">
        <f>VLOOKUP(A17,'пр.взв.'!B19:F146,4,FALSE)</f>
        <v>0</v>
      </c>
      <c r="E17" s="2"/>
      <c r="F17" s="1"/>
      <c r="G17" s="6"/>
    </row>
    <row r="18" spans="1:7" ht="12" customHeight="1" thickBot="1">
      <c r="A18" s="386"/>
      <c r="B18" s="396"/>
      <c r="C18" s="396"/>
      <c r="D18" s="396"/>
      <c r="E18" s="1"/>
      <c r="F18" s="1"/>
      <c r="G18" s="6"/>
    </row>
    <row r="19" spans="1:8" ht="12" customHeight="1">
      <c r="A19" s="394">
        <v>6</v>
      </c>
      <c r="B19" s="387" t="str">
        <f>VLOOKUP(A19,'пр.взв.'!B5:C132,2,FALSE)</f>
        <v>БОРИСОВ Илья Денисович</v>
      </c>
      <c r="C19" s="387" t="str">
        <f>VLOOKUP(A19,'пр.взв.'!B5:H132,3,FALSE)</f>
        <v>05.04.1993 кмс</v>
      </c>
      <c r="D19" s="387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385"/>
      <c r="B20" s="388"/>
      <c r="C20" s="388"/>
      <c r="D20" s="388"/>
      <c r="E20" s="7"/>
      <c r="F20" s="1"/>
      <c r="G20" s="6"/>
      <c r="H20" s="35"/>
    </row>
    <row r="21" spans="1:8" ht="12" customHeight="1">
      <c r="A21" s="385">
        <v>38</v>
      </c>
      <c r="B21" s="395">
        <f>VLOOKUP(A21,'пр.взв.'!B23:C150,2,FALSE)</f>
        <v>0</v>
      </c>
      <c r="C21" s="395">
        <f>VLOOKUP(A21,'пр.взв.'!B23:H150,3,FALSE)</f>
        <v>0</v>
      </c>
      <c r="D21" s="395">
        <f>VLOOKUP(A21,'пр.взв.'!B23:F150,4,FALSE)</f>
        <v>0</v>
      </c>
      <c r="E21" s="3"/>
      <c r="F21" s="1"/>
      <c r="G21" s="6"/>
      <c r="H21" s="35"/>
    </row>
    <row r="22" spans="1:8" ht="12" customHeight="1" thickBot="1">
      <c r="A22" s="386"/>
      <c r="B22" s="396"/>
      <c r="C22" s="396"/>
      <c r="D22" s="396"/>
      <c r="E22" s="4"/>
      <c r="F22" s="8"/>
      <c r="G22" s="6"/>
      <c r="H22" s="35"/>
    </row>
    <row r="23" spans="1:8" ht="12" customHeight="1">
      <c r="A23" s="394">
        <v>22</v>
      </c>
      <c r="B23" s="387" t="str">
        <f>VLOOKUP(A23,'пр.взв.'!B25:C152,2,FALSE)</f>
        <v>АКСАГОВ Юсуп-Хаджи Кюраевич</v>
      </c>
      <c r="C23" s="387" t="str">
        <f>VLOOKUP(A23,'пр.взв.'!B25:H152,3,FALSE)</f>
        <v>22.01.1992 кмс</v>
      </c>
      <c r="D23" s="387" t="str">
        <f>VLOOKUP(A23,'пр.взв.'!B25:F152,4,FALSE)</f>
        <v>УФО</v>
      </c>
      <c r="E23" s="4"/>
      <c r="F23" s="5"/>
      <c r="G23" s="6"/>
      <c r="H23" s="35"/>
    </row>
    <row r="24" spans="1:8" ht="12" customHeight="1">
      <c r="A24" s="385"/>
      <c r="B24" s="388"/>
      <c r="C24" s="388"/>
      <c r="D24" s="388"/>
      <c r="E24" s="9"/>
      <c r="F24" s="6"/>
      <c r="G24" s="6"/>
      <c r="H24" s="35"/>
    </row>
    <row r="25" spans="1:8" ht="12" customHeight="1">
      <c r="A25" s="385">
        <v>54</v>
      </c>
      <c r="B25" s="395">
        <f>VLOOKUP(A25,'пр.взв.'!B27:C154,2,FALSE)</f>
        <v>0</v>
      </c>
      <c r="C25" s="395">
        <f>VLOOKUP(A25,'пр.взв.'!B27:H154,3,FALSE)</f>
        <v>0</v>
      </c>
      <c r="D25" s="395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86"/>
      <c r="B26" s="396"/>
      <c r="C26" s="396"/>
      <c r="D26" s="396"/>
      <c r="E26" s="1"/>
      <c r="F26" s="6"/>
      <c r="G26" s="6"/>
      <c r="H26" s="35"/>
    </row>
    <row r="27" spans="1:8" ht="12" customHeight="1">
      <c r="A27" s="394">
        <v>14</v>
      </c>
      <c r="B27" s="387" t="str">
        <f>VLOOKUP(A27,'пр.взв.'!B29:C156,2,FALSE)</f>
        <v>ДЕМЬЯНЕНКО Сергей Александрович</v>
      </c>
      <c r="C27" s="387" t="str">
        <f>VLOOKUP(A27,'пр.взв.'!B29:H156,3,FALSE)</f>
        <v>13.03.1992 кмс</v>
      </c>
      <c r="D27" s="387" t="str">
        <f>VLOOKUP(A27,'пр.взв.'!B29:F156,4,FALSE)</f>
        <v>СФО</v>
      </c>
      <c r="E27" s="1"/>
      <c r="F27" s="6"/>
      <c r="G27" s="10"/>
      <c r="H27" s="35"/>
    </row>
    <row r="28" spans="1:8" ht="12" customHeight="1">
      <c r="A28" s="385"/>
      <c r="B28" s="388"/>
      <c r="C28" s="388"/>
      <c r="D28" s="388"/>
      <c r="E28" s="7"/>
      <c r="F28" s="6"/>
      <c r="G28" s="1"/>
      <c r="H28" s="35"/>
    </row>
    <row r="29" spans="1:8" ht="12" customHeight="1">
      <c r="A29" s="385">
        <v>46</v>
      </c>
      <c r="B29" s="395">
        <f>VLOOKUP(A29,'пр.взв.'!B31:C158,2,FALSE)</f>
        <v>0</v>
      </c>
      <c r="C29" s="395">
        <f>VLOOKUP(A29,'пр.взв.'!B31:H158,3,FALSE)</f>
        <v>0</v>
      </c>
      <c r="D29" s="395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86"/>
      <c r="B30" s="396"/>
      <c r="C30" s="396"/>
      <c r="D30" s="396"/>
      <c r="E30" s="4"/>
      <c r="F30" s="10"/>
      <c r="G30" s="1"/>
      <c r="H30" s="35"/>
    </row>
    <row r="31" spans="1:8" ht="12" customHeight="1">
      <c r="A31" s="394">
        <v>30</v>
      </c>
      <c r="B31" s="387" t="str">
        <f>VLOOKUP(A31,'пр.взв.'!B33:C160,2,FALSE)</f>
        <v>ЛЕВИН Виктор Сергеевич</v>
      </c>
      <c r="C31" s="387" t="str">
        <f>VLOOKUP(A31,'пр.взв.'!B33:H160,3,FALSE)</f>
        <v>29.09.1993 кмс</v>
      </c>
      <c r="D31" s="387" t="str">
        <f>VLOOKUP(A31,'пр.взв.'!B33:F160,4,FALSE)</f>
        <v>ДВФО</v>
      </c>
      <c r="E31" s="4"/>
      <c r="F31" s="1"/>
      <c r="G31" s="1"/>
      <c r="H31" s="35"/>
    </row>
    <row r="32" spans="1:8" ht="12" customHeight="1">
      <c r="A32" s="385"/>
      <c r="B32" s="388"/>
      <c r="C32" s="388"/>
      <c r="D32" s="388"/>
      <c r="E32" s="9"/>
      <c r="F32" s="1"/>
      <c r="G32" s="1"/>
      <c r="H32" s="35"/>
    </row>
    <row r="33" spans="1:8" ht="12" customHeight="1">
      <c r="A33" s="385">
        <v>62</v>
      </c>
      <c r="B33" s="395">
        <f>VLOOKUP(A33,'пр.взв.'!B35:C162,2,FALSE)</f>
        <v>0</v>
      </c>
      <c r="C33" s="395">
        <f>VLOOKUP(A33,'пр.взв.'!B35:H162,3,FALSE)</f>
        <v>0</v>
      </c>
      <c r="D33" s="395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86"/>
      <c r="B34" s="396"/>
      <c r="C34" s="396"/>
      <c r="D34" s="396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94">
        <v>4</v>
      </c>
      <c r="B36" s="387" t="str">
        <f>VLOOKUP(A36,'пр.взв.'!B5:H132,2,FALSE)</f>
        <v>СОГОЛАШВИЛИ Георгий Теймуразович</v>
      </c>
      <c r="C36" s="387" t="str">
        <f>VLOOKUP(A36,'пр.взв.'!B5:H132,3,FALSE)</f>
        <v>08.04.1992 кмс</v>
      </c>
      <c r="D36" s="387" t="str">
        <f>VLOOKUP(A36,'пр.взв.'!B5:H132,4,FALSE)</f>
        <v>УФО</v>
      </c>
      <c r="H36" s="35"/>
    </row>
    <row r="37" spans="1:8" ht="12" customHeight="1">
      <c r="A37" s="385"/>
      <c r="B37" s="388"/>
      <c r="C37" s="388"/>
      <c r="D37" s="388"/>
      <c r="E37" s="1"/>
      <c r="F37" s="1"/>
      <c r="H37" s="35"/>
    </row>
    <row r="38" spans="1:8" ht="12" customHeight="1">
      <c r="A38" s="385">
        <v>36</v>
      </c>
      <c r="B38" s="395">
        <f>VLOOKUP(A38,'пр.взв.'!B7:H134,2,FALSE)</f>
        <v>0</v>
      </c>
      <c r="C38" s="395">
        <f>VLOOKUP(A38,'пр.взв.'!B7:H134,3,FALSE)</f>
        <v>0</v>
      </c>
      <c r="D38" s="395">
        <f>VLOOKUP(A38,'пр.взв.'!B7:H134,4,FALSE)</f>
        <v>0</v>
      </c>
      <c r="E38" s="3"/>
      <c r="F38" s="1"/>
      <c r="G38" s="1"/>
      <c r="H38" s="35"/>
    </row>
    <row r="39" spans="1:8" ht="12" customHeight="1" thickBot="1">
      <c r="A39" s="386"/>
      <c r="B39" s="396"/>
      <c r="C39" s="396"/>
      <c r="D39" s="396"/>
      <c r="E39" s="4"/>
      <c r="F39" s="8"/>
      <c r="G39" s="1"/>
      <c r="H39" s="35"/>
    </row>
    <row r="40" spans="1:8" ht="12" customHeight="1">
      <c r="A40" s="397">
        <v>20</v>
      </c>
      <c r="B40" s="387" t="str">
        <f>VLOOKUP(A40,'пр.взв.'!B9:H136,2,FALSE)</f>
        <v>БАЛЯБИН Максим Владимирович </v>
      </c>
      <c r="C40" s="387" t="str">
        <f>VLOOKUP(A40,'пр.взв.'!B9:H136,3,FALSE)</f>
        <v>12.08. 1993 кмс</v>
      </c>
      <c r="D40" s="387" t="str">
        <f>VLOOKUP(A40,'пр.взв.'!B9:H136,4,FALSE)</f>
        <v>СЗФО</v>
      </c>
      <c r="E40" s="4"/>
      <c r="F40" s="5"/>
      <c r="G40" s="1"/>
      <c r="H40" s="35"/>
    </row>
    <row r="41" spans="1:8" ht="12" customHeight="1">
      <c r="A41" s="385"/>
      <c r="B41" s="388"/>
      <c r="C41" s="388"/>
      <c r="D41" s="388"/>
      <c r="E41" s="9"/>
      <c r="F41" s="6"/>
      <c r="G41" s="1"/>
      <c r="H41" s="35"/>
    </row>
    <row r="42" spans="1:8" ht="12" customHeight="1">
      <c r="A42" s="385">
        <v>52</v>
      </c>
      <c r="B42" s="395">
        <f>VLOOKUP(A42,'пр.взв.'!B11:H138,2,FALSE)</f>
        <v>0</v>
      </c>
      <c r="C42" s="395">
        <f>VLOOKUP(A42,'пр.взв.'!B11:H138,3,FALSE)</f>
        <v>0</v>
      </c>
      <c r="D42" s="395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86"/>
      <c r="B43" s="396"/>
      <c r="C43" s="396"/>
      <c r="D43" s="396"/>
      <c r="E43" s="1"/>
      <c r="F43" s="6"/>
      <c r="G43" s="8"/>
      <c r="H43" s="35"/>
    </row>
    <row r="44" spans="1:8" ht="12" customHeight="1">
      <c r="A44" s="394">
        <v>12</v>
      </c>
      <c r="B44" s="387" t="str">
        <f>VLOOKUP(A44,'пр.взв.'!B13:H140,2,FALSE)</f>
        <v>ДМИТРИЕВ Александр Александрович</v>
      </c>
      <c r="C44" s="387" t="str">
        <f>VLOOKUP(A44,'пр.взв.'!B13:H140,3,FALSE)</f>
        <v>11.04.1992 кмс</v>
      </c>
      <c r="D44" s="387" t="str">
        <f>VLOOKUP(A44,'пр.взв.'!B13:H140,4,FALSE)</f>
        <v>ПФО</v>
      </c>
      <c r="E44" s="1"/>
      <c r="F44" s="6"/>
      <c r="G44" s="5"/>
      <c r="H44" s="35"/>
    </row>
    <row r="45" spans="1:8" ht="12" customHeight="1">
      <c r="A45" s="385"/>
      <c r="B45" s="388"/>
      <c r="C45" s="388"/>
      <c r="D45" s="388"/>
      <c r="E45" s="7"/>
      <c r="F45" s="6"/>
      <c r="G45" s="6"/>
      <c r="H45" s="35"/>
    </row>
    <row r="46" spans="1:8" ht="12" customHeight="1">
      <c r="A46" s="385">
        <v>44</v>
      </c>
      <c r="B46" s="395">
        <f>VLOOKUP(A46,'пр.взв.'!B15:H142,2,FALSE)</f>
        <v>0</v>
      </c>
      <c r="C46" s="395">
        <f>VLOOKUP(A46,'пр.взв.'!B15:H142,3,FALSE)</f>
        <v>0</v>
      </c>
      <c r="D46" s="395">
        <f>VLOOKUP(A46,'пр.взв.'!B15:H142,4,FALSE)</f>
        <v>0</v>
      </c>
      <c r="E46" s="3"/>
      <c r="F46" s="6"/>
      <c r="G46" s="6"/>
      <c r="H46" s="35"/>
    </row>
    <row r="47" spans="1:8" ht="12" customHeight="1" thickBot="1">
      <c r="A47" s="386"/>
      <c r="B47" s="396"/>
      <c r="C47" s="396"/>
      <c r="D47" s="396"/>
      <c r="E47" s="4"/>
      <c r="F47" s="10"/>
      <c r="G47" s="6"/>
      <c r="H47" s="35"/>
    </row>
    <row r="48" spans="1:8" ht="12" customHeight="1">
      <c r="A48" s="394">
        <v>28</v>
      </c>
      <c r="B48" s="387" t="str">
        <f>VLOOKUP(A48,'пр.взв.'!B17:H144,2,FALSE)</f>
        <v>КИСЕЛЕВ Максин Дмитриевич</v>
      </c>
      <c r="C48" s="387" t="str">
        <f>VLOOKUP(A48,'пр.взв.'!B17:H144,3,FALSE)</f>
        <v>24.01.1992 мс</v>
      </c>
      <c r="D48" s="387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385"/>
      <c r="B49" s="388"/>
      <c r="C49" s="388"/>
      <c r="D49" s="388"/>
      <c r="E49" s="9"/>
      <c r="F49" s="1"/>
      <c r="G49" s="6"/>
      <c r="H49" s="35"/>
    </row>
    <row r="50" spans="1:8" ht="12" customHeight="1">
      <c r="A50" s="385">
        <v>60</v>
      </c>
      <c r="B50" s="395">
        <f>VLOOKUP(A50,'пр.взв.'!B19:H146,2,FALSE)</f>
        <v>0</v>
      </c>
      <c r="C50" s="395">
        <f>VLOOKUP(A50,'пр.взв.'!B19:H146,3,FALSE)</f>
        <v>0</v>
      </c>
      <c r="D50" s="395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86"/>
      <c r="B51" s="396"/>
      <c r="C51" s="396"/>
      <c r="D51" s="396"/>
      <c r="E51" s="1"/>
      <c r="F51" s="1"/>
      <c r="G51" s="6"/>
      <c r="H51" s="35"/>
    </row>
    <row r="52" spans="1:8" ht="12" customHeight="1">
      <c r="A52" s="394">
        <v>8</v>
      </c>
      <c r="B52" s="387" t="str">
        <f>VLOOKUP(A52,'пр.взв.'!B5:H132,2,FALSE)</f>
        <v>ТЮЛЬПАРОВ Айдамир Аскарбиевич</v>
      </c>
      <c r="C52" s="387" t="str">
        <f>VLOOKUP(A52,'пр.взв.'!B5:H132,3,FALSE)</f>
        <v>30.03.1992 кмс</v>
      </c>
      <c r="D52" s="387" t="str">
        <f>VLOOKUP(A52,'пр.взв.'!B5:H132,4,FALSE)</f>
        <v>ЮФО</v>
      </c>
      <c r="E52" s="1"/>
      <c r="F52" s="1"/>
      <c r="G52" s="6"/>
      <c r="H52" s="35"/>
    </row>
    <row r="53" spans="1:8" ht="12" customHeight="1">
      <c r="A53" s="385"/>
      <c r="B53" s="388"/>
      <c r="C53" s="388"/>
      <c r="D53" s="388"/>
      <c r="E53" s="7"/>
      <c r="F53" s="1"/>
      <c r="G53" s="6"/>
      <c r="H53" s="37"/>
    </row>
    <row r="54" spans="1:7" ht="12" customHeight="1">
      <c r="A54" s="385">
        <v>40</v>
      </c>
      <c r="B54" s="395">
        <f>VLOOKUP(A54,'пр.взв.'!B23:H150,2,FALSE)</f>
        <v>0</v>
      </c>
      <c r="C54" s="395">
        <f>VLOOKUP(A54,'пр.взв.'!B23:H150,3,FALSE)</f>
        <v>0</v>
      </c>
      <c r="D54" s="395">
        <f>VLOOKUP(A54,'пр.взв.'!B23:H150,4,FALSE)</f>
        <v>0</v>
      </c>
      <c r="E54" s="3"/>
      <c r="F54" s="1"/>
      <c r="G54" s="6"/>
    </row>
    <row r="55" spans="1:7" ht="12" customHeight="1" thickBot="1">
      <c r="A55" s="386"/>
      <c r="B55" s="396"/>
      <c r="C55" s="396"/>
      <c r="D55" s="396"/>
      <c r="E55" s="4"/>
      <c r="F55" s="8"/>
      <c r="G55" s="6"/>
    </row>
    <row r="56" spans="1:7" ht="12" customHeight="1">
      <c r="A56" s="394">
        <v>24</v>
      </c>
      <c r="B56" s="387" t="str">
        <f>VLOOKUP(A56,'пр.взв.'!B25:H152,2,FALSE)</f>
        <v>КОРЕЛИ Георгий Кобаевич</v>
      </c>
      <c r="C56" s="387" t="str">
        <f>VLOOKUP(A56,'пр.взв.'!B25:H152,3,FALSE)</f>
        <v>08.03.1992 мс</v>
      </c>
      <c r="D56" s="387" t="str">
        <f>VLOOKUP(A56,'пр.взв.'!B25:H152,4,FALSE)</f>
        <v>Мос</v>
      </c>
      <c r="E56" s="4"/>
      <c r="F56" s="5"/>
      <c r="G56" s="6"/>
    </row>
    <row r="57" spans="1:7" ht="12" customHeight="1">
      <c r="A57" s="385"/>
      <c r="B57" s="388"/>
      <c r="C57" s="388"/>
      <c r="D57" s="388"/>
      <c r="E57" s="9"/>
      <c r="F57" s="6"/>
      <c r="G57" s="6"/>
    </row>
    <row r="58" spans="1:7" ht="12" customHeight="1">
      <c r="A58" s="385">
        <v>56</v>
      </c>
      <c r="B58" s="395">
        <f>VLOOKUP(A58,'пр.взв.'!B27:H154,2,FALSE)</f>
        <v>0</v>
      </c>
      <c r="C58" s="395">
        <f>VLOOKUP(A58,'пр.взв.'!B27:H154,3,FALSE)</f>
        <v>0</v>
      </c>
      <c r="D58" s="395">
        <f>VLOOKUP(A58,'пр.взв.'!B27:H154,4,FALSE)</f>
        <v>0</v>
      </c>
      <c r="E58" s="2"/>
      <c r="F58" s="6"/>
      <c r="G58" s="6"/>
    </row>
    <row r="59" spans="1:7" ht="12" customHeight="1" thickBot="1">
      <c r="A59" s="386"/>
      <c r="B59" s="396"/>
      <c r="C59" s="396"/>
      <c r="D59" s="396"/>
      <c r="E59" s="1"/>
      <c r="F59" s="6"/>
      <c r="G59" s="6"/>
    </row>
    <row r="60" spans="1:7" ht="12" customHeight="1">
      <c r="A60" s="394">
        <v>16</v>
      </c>
      <c r="B60" s="387" t="str">
        <f>VLOOKUP(A60,'пр.взв.'!B29:H156,2,FALSE)</f>
        <v>ЯСТРЕБОВ Игорь Владимирович</v>
      </c>
      <c r="C60" s="387" t="str">
        <f>VLOOKUP(A60,'пр.взв.'!B29:H156,3,FALSE)</f>
        <v>03.07.1992 кмс</v>
      </c>
      <c r="D60" s="387" t="str">
        <f>VLOOKUP(A60,'пр.взв.'!B29:H156,4,FALSE)</f>
        <v>ЦФО</v>
      </c>
      <c r="E60" s="1"/>
      <c r="F60" s="6"/>
      <c r="G60" s="10"/>
    </row>
    <row r="61" spans="1:7" ht="12" customHeight="1">
      <c r="A61" s="385"/>
      <c r="B61" s="388"/>
      <c r="C61" s="388"/>
      <c r="D61" s="388"/>
      <c r="E61" s="7"/>
      <c r="F61" s="6"/>
      <c r="G61" s="1"/>
    </row>
    <row r="62" spans="1:7" ht="12" customHeight="1">
      <c r="A62" s="385">
        <v>48</v>
      </c>
      <c r="B62" s="395">
        <f>VLOOKUP(A62,'пр.взв.'!B31:H158,2,FALSE)</f>
        <v>0</v>
      </c>
      <c r="C62" s="395">
        <f>VLOOKUP(A62,'пр.взв.'!B31:H158,3,FALSE)</f>
        <v>0</v>
      </c>
      <c r="D62" s="395">
        <f>VLOOKUP(A62,'пр.взв.'!B31:H158,4,FALSE)</f>
        <v>0</v>
      </c>
      <c r="E62" s="3"/>
      <c r="F62" s="6"/>
      <c r="G62" s="1"/>
    </row>
    <row r="63" spans="1:7" ht="12" customHeight="1" thickBot="1">
      <c r="A63" s="386"/>
      <c r="B63" s="396"/>
      <c r="C63" s="396"/>
      <c r="D63" s="396"/>
      <c r="E63" s="4"/>
      <c r="F63" s="10"/>
      <c r="G63" s="1"/>
    </row>
    <row r="64" spans="1:7" ht="12" customHeight="1">
      <c r="A64" s="394">
        <v>32</v>
      </c>
      <c r="B64" s="387" t="str">
        <f>VLOOKUP(A64,'пр.взв.'!B33:H160,2,FALSE)</f>
        <v>МАТЕВОСЯН Тигран Эдуардович</v>
      </c>
      <c r="C64" s="387" t="str">
        <f>VLOOKUP(A64,'пр.взв.'!B33:H160,3,FALSE)</f>
        <v>30.03.1992 кмс</v>
      </c>
      <c r="D64" s="387" t="str">
        <f>VLOOKUP(A64,'пр.взв.'!B33:H160,4,FALSE)</f>
        <v>ЮФО</v>
      </c>
      <c r="E64" s="4"/>
      <c r="F64" s="1"/>
      <c r="G64" s="1"/>
    </row>
    <row r="65" spans="1:7" ht="12" customHeight="1">
      <c r="A65" s="385"/>
      <c r="B65" s="388"/>
      <c r="C65" s="388"/>
      <c r="D65" s="388"/>
      <c r="E65" s="9"/>
      <c r="F65" s="1"/>
      <c r="G65" s="1"/>
    </row>
    <row r="66" spans="1:7" ht="12" customHeight="1">
      <c r="A66" s="385">
        <v>64</v>
      </c>
      <c r="B66" s="395">
        <f>VLOOKUP(A66,'пр.взв.'!B35:H162,2,FALSE)</f>
        <v>0</v>
      </c>
      <c r="C66" s="395">
        <f>VLOOKUP(A66,'пр.взв.'!B35:H162,3,FALSE)</f>
        <v>0</v>
      </c>
      <c r="D66" s="395">
        <f>VLOOKUP(A66,'пр.взв.'!B35:H162,4,FALSE)</f>
        <v>0</v>
      </c>
      <c r="E66" s="2"/>
      <c r="F66" s="1"/>
      <c r="G66" s="1"/>
    </row>
    <row r="67" spans="1:4" ht="12" customHeight="1" thickBot="1">
      <c r="A67" s="386"/>
      <c r="B67" s="396"/>
      <c r="C67" s="396"/>
      <c r="D67" s="396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89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90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91" t="str">
        <f>HYPERLINK('[1]реквизиты'!$A$2)</f>
        <v>Первенство России среди юниоров 1992 - 93 гг.р.</v>
      </c>
      <c r="B1" s="391"/>
      <c r="C1" s="391"/>
      <c r="D1" s="391"/>
      <c r="E1" s="391"/>
      <c r="F1" s="391"/>
      <c r="G1" s="391"/>
      <c r="H1" s="391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1"/>
      <c r="B2" s="402"/>
      <c r="C2" s="402"/>
      <c r="D2" s="402"/>
      <c r="E2" s="402"/>
      <c r="F2" s="402"/>
      <c r="G2" s="402"/>
      <c r="H2" s="393" t="str">
        <f>HYPERLINK('пр.взв.'!G3)</f>
        <v>в.к. 82  кг</v>
      </c>
      <c r="O2" s="33"/>
      <c r="P2" s="33"/>
      <c r="Q2" s="33"/>
      <c r="R2" s="23"/>
      <c r="S2" s="23"/>
    </row>
    <row r="3" spans="1:8" ht="12" customHeight="1">
      <c r="A3" s="394">
        <v>1</v>
      </c>
      <c r="B3" s="398" t="str">
        <f>VLOOKUP(A3,'пр.взв.'!B5:C132,2,FALSE)</f>
        <v>ЧИЧ Зауркан Ахмедович</v>
      </c>
      <c r="C3" s="398" t="str">
        <f>VLOOKUP(A3,'пр.взв.'!B5:H132,3,FALSE)</f>
        <v>28.03.1993 кмс</v>
      </c>
      <c r="D3" s="398" t="str">
        <f>VLOOKUP(A3,'пр.взв.'!B5:F132,4,FALSE)</f>
        <v>ЮФО</v>
      </c>
      <c r="E3" s="49"/>
      <c r="F3" s="49"/>
      <c r="G3" s="49"/>
      <c r="H3" s="393"/>
    </row>
    <row r="4" spans="1:8" ht="12" customHeight="1">
      <c r="A4" s="385"/>
      <c r="B4" s="399"/>
      <c r="C4" s="399"/>
      <c r="D4" s="399"/>
      <c r="E4" s="1"/>
      <c r="F4" s="1"/>
      <c r="G4" s="50"/>
      <c r="H4" s="50"/>
    </row>
    <row r="5" spans="1:8" ht="12" customHeight="1">
      <c r="A5" s="385">
        <v>33</v>
      </c>
      <c r="B5" s="388" t="str">
        <f>VLOOKUP(A5,'пр.взв.'!B7:C134,2,FALSE)</f>
        <v>ДАНИЕЛЯН Степан Артурович</v>
      </c>
      <c r="C5" s="388" t="str">
        <f>VLOOKUP(A5,'пр.взв.'!B7:H134,3,FALSE)</f>
        <v>06.04.1992 кмс</v>
      </c>
      <c r="D5" s="388" t="str">
        <f>VLOOKUP(A5,'пр.взв.'!B7:F134,4,FALSE)</f>
        <v>С.П.</v>
      </c>
      <c r="E5" s="3"/>
      <c r="F5" s="1"/>
      <c r="G5" s="1"/>
      <c r="H5" s="393" t="s">
        <v>9</v>
      </c>
    </row>
    <row r="6" spans="1:8" ht="12" customHeight="1" thickBot="1">
      <c r="A6" s="386"/>
      <c r="B6" s="399"/>
      <c r="C6" s="399"/>
      <c r="D6" s="399"/>
      <c r="E6" s="4"/>
      <c r="F6" s="8"/>
      <c r="G6" s="1"/>
      <c r="H6" s="393"/>
    </row>
    <row r="7" spans="1:8" ht="12" customHeight="1">
      <c r="A7" s="394">
        <v>17</v>
      </c>
      <c r="B7" s="398" t="str">
        <f>VLOOKUP(A7,'пр.взв.'!B9:C136,2,FALSE)</f>
        <v>БОНДИКОВ Ян Константинович</v>
      </c>
      <c r="C7" s="398" t="str">
        <f>VLOOKUP(A7,'пр.взв.'!B9:H136,3,FALSE)</f>
        <v>18.10.1993 кмс</v>
      </c>
      <c r="D7" s="398" t="str">
        <f>VLOOKUP(A7,'пр.взв.'!B9:F136,4,FALSE)</f>
        <v>ПФО</v>
      </c>
      <c r="E7" s="4"/>
      <c r="F7" s="5"/>
      <c r="G7" s="1"/>
      <c r="H7" s="50"/>
    </row>
    <row r="8" spans="1:8" ht="12" customHeight="1">
      <c r="A8" s="385"/>
      <c r="B8" s="399"/>
      <c r="C8" s="399"/>
      <c r="D8" s="399"/>
      <c r="E8" s="9"/>
      <c r="F8" s="6"/>
      <c r="G8" s="1"/>
      <c r="H8" s="50"/>
    </row>
    <row r="9" spans="1:8" ht="12" customHeight="1">
      <c r="A9" s="385">
        <v>49</v>
      </c>
      <c r="B9" s="388">
        <f>VLOOKUP(A9,'пр.взв.'!B11:C138,2,FALSE)</f>
        <v>0</v>
      </c>
      <c r="C9" s="388">
        <f>VLOOKUP(A9,'пр.взв.'!B11:H138,3,FALSE)</f>
        <v>0</v>
      </c>
      <c r="D9" s="388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86"/>
      <c r="B10" s="399"/>
      <c r="C10" s="399"/>
      <c r="D10" s="399"/>
      <c r="E10" s="1"/>
      <c r="F10" s="6"/>
      <c r="G10" s="8"/>
      <c r="H10" s="50"/>
    </row>
    <row r="11" spans="1:8" ht="12" customHeight="1">
      <c r="A11" s="394">
        <v>9</v>
      </c>
      <c r="B11" s="398" t="str">
        <f>VLOOKUP(A11,'пр.взв.'!B13:C140,2,FALSE)</f>
        <v>ПАШАЕВ Джавид Байрам оглы</v>
      </c>
      <c r="C11" s="398" t="str">
        <f>VLOOKUP(A11,'пр.взв.'!B13:H140,3,FALSE)</f>
        <v>12.04.92 кмс</v>
      </c>
      <c r="D11" s="398" t="str">
        <f>VLOOKUP(A11,'пр.взв.'!B13:F140,4,FALSE)</f>
        <v>УФО</v>
      </c>
      <c r="E11" s="1"/>
      <c r="F11" s="6"/>
      <c r="G11" s="5"/>
      <c r="H11" s="50"/>
    </row>
    <row r="12" spans="1:8" ht="12" customHeight="1">
      <c r="A12" s="385"/>
      <c r="B12" s="399"/>
      <c r="C12" s="399"/>
      <c r="D12" s="399"/>
      <c r="E12" s="7"/>
      <c r="F12" s="6"/>
      <c r="G12" s="6"/>
      <c r="H12" s="50"/>
    </row>
    <row r="13" spans="1:8" ht="12" customHeight="1">
      <c r="A13" s="385">
        <v>41</v>
      </c>
      <c r="B13" s="388">
        <f>VLOOKUP(A13,'пр.взв.'!B15:C142,2,FALSE)</f>
        <v>0</v>
      </c>
      <c r="C13" s="388">
        <f>VLOOKUP(A13,'пр.взв.'!B15:H142,3,FALSE)</f>
        <v>0</v>
      </c>
      <c r="D13" s="388">
        <f>VLOOKUP(A13,'пр.взв.'!B15:F142,4,FALSE)</f>
        <v>0</v>
      </c>
      <c r="E13" s="3"/>
      <c r="F13" s="6"/>
      <c r="G13" s="6"/>
      <c r="H13" s="50"/>
    </row>
    <row r="14" spans="1:8" ht="12" customHeight="1" thickBot="1">
      <c r="A14" s="386"/>
      <c r="B14" s="399"/>
      <c r="C14" s="399"/>
      <c r="D14" s="399"/>
      <c r="E14" s="4"/>
      <c r="F14" s="10"/>
      <c r="G14" s="6"/>
      <c r="H14" s="50"/>
    </row>
    <row r="15" spans="1:8" ht="12" customHeight="1">
      <c r="A15" s="394">
        <v>25</v>
      </c>
      <c r="B15" s="398" t="str">
        <f>VLOOKUP(A15,'пр.взв.'!B17:C144,2,FALSE)</f>
        <v>КУКУШКИН Федор Андреевич</v>
      </c>
      <c r="C15" s="398" t="str">
        <f>VLOOKUP(A15,'пр.взв.'!B17:H144,3,FALSE)</f>
        <v>16.06.1993 кмс</v>
      </c>
      <c r="D15" s="398" t="str">
        <f>VLOOKUP(A15,'пр.взв.'!B17:F144,4,FALSE)</f>
        <v>СЗФО</v>
      </c>
      <c r="E15" s="4"/>
      <c r="F15" s="1"/>
      <c r="G15" s="6"/>
      <c r="H15" s="50"/>
    </row>
    <row r="16" spans="1:8" ht="12" customHeight="1">
      <c r="A16" s="385"/>
      <c r="B16" s="399"/>
      <c r="C16" s="399"/>
      <c r="D16" s="399"/>
      <c r="E16" s="9"/>
      <c r="F16" s="1"/>
      <c r="G16" s="6"/>
      <c r="H16" s="50"/>
    </row>
    <row r="17" spans="1:8" ht="12" customHeight="1">
      <c r="A17" s="385">
        <v>57</v>
      </c>
      <c r="B17" s="388">
        <f>VLOOKUP(A17,'пр.взв.'!B19:C146,2,FALSE)</f>
        <v>0</v>
      </c>
      <c r="C17" s="388">
        <f>VLOOKUP(A17,'пр.взв.'!B19:H146,3,FALSE)</f>
        <v>0</v>
      </c>
      <c r="D17" s="388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86"/>
      <c r="B18" s="399"/>
      <c r="C18" s="399"/>
      <c r="D18" s="399"/>
      <c r="E18" s="1"/>
      <c r="F18" s="1"/>
      <c r="G18" s="6"/>
      <c r="H18" s="50"/>
    </row>
    <row r="19" spans="1:8" ht="12" customHeight="1">
      <c r="A19" s="394">
        <v>5</v>
      </c>
      <c r="B19" s="398" t="str">
        <f>VLOOKUP(A19,'пр.взв.'!B5:C132,2,FALSE)</f>
        <v>МАНОХИН Николай Сергеевич</v>
      </c>
      <c r="C19" s="398" t="str">
        <f>VLOOKUP(A19,'пр.взв.'!B5:H132,3,FALSE)</f>
        <v>09.07.1992 кмс</v>
      </c>
      <c r="D19" s="398" t="str">
        <f>VLOOKUP(A19,'пр.взв.'!B5:H132,4,FALSE)</f>
        <v>ЦФО</v>
      </c>
      <c r="E19" s="1"/>
      <c r="F19" s="1"/>
      <c r="G19" s="6"/>
      <c r="H19" s="52"/>
    </row>
    <row r="20" spans="1:8" ht="12" customHeight="1">
      <c r="A20" s="385"/>
      <c r="B20" s="399"/>
      <c r="C20" s="399"/>
      <c r="D20" s="399"/>
      <c r="E20" s="7"/>
      <c r="F20" s="1"/>
      <c r="G20" s="6"/>
      <c r="H20" s="51"/>
    </row>
    <row r="21" spans="1:8" ht="12" customHeight="1">
      <c r="A21" s="385">
        <v>37</v>
      </c>
      <c r="B21" s="388">
        <f>VLOOKUP(A21,'пр.взв.'!B23:C150,2,FALSE)</f>
        <v>0</v>
      </c>
      <c r="C21" s="388">
        <f>VLOOKUP(A21,'пр.взв.'!B23:H150,3,FALSE)</f>
        <v>0</v>
      </c>
      <c r="D21" s="388">
        <f>VLOOKUP(A21,'пр.взв.'!B23:F150,4,FALSE)</f>
        <v>0</v>
      </c>
      <c r="E21" s="3"/>
      <c r="F21" s="1"/>
      <c r="G21" s="6"/>
      <c r="H21" s="51"/>
    </row>
    <row r="22" spans="1:8" ht="12" customHeight="1" thickBot="1">
      <c r="A22" s="386"/>
      <c r="B22" s="399"/>
      <c r="C22" s="399"/>
      <c r="D22" s="399"/>
      <c r="E22" s="4"/>
      <c r="F22" s="8"/>
      <c r="G22" s="6"/>
      <c r="H22" s="51"/>
    </row>
    <row r="23" spans="1:8" ht="12" customHeight="1">
      <c r="A23" s="394">
        <v>21</v>
      </c>
      <c r="B23" s="398" t="str">
        <f>VLOOKUP(A23,'пр.взв.'!B25:C152,2,FALSE)</f>
        <v>МКРДУМЯН Гагик Гайкович</v>
      </c>
      <c r="C23" s="398" t="str">
        <f>VLOOKUP(A23,'пр.взв.'!B25:H152,3,FALSE)</f>
        <v>05.06.1993 кмс</v>
      </c>
      <c r="D23" s="398" t="str">
        <f>VLOOKUP(A23,'пр.взв.'!B25:F152,4,FALSE)</f>
        <v>ЮФО</v>
      </c>
      <c r="E23" s="4"/>
      <c r="F23" s="5"/>
      <c r="G23" s="6"/>
      <c r="H23" s="51"/>
    </row>
    <row r="24" spans="1:8" ht="12" customHeight="1">
      <c r="A24" s="385"/>
      <c r="B24" s="399"/>
      <c r="C24" s="399"/>
      <c r="D24" s="399"/>
      <c r="E24" s="9"/>
      <c r="F24" s="6"/>
      <c r="G24" s="6"/>
      <c r="H24" s="51"/>
    </row>
    <row r="25" spans="1:8" ht="12" customHeight="1">
      <c r="A25" s="385">
        <v>53</v>
      </c>
      <c r="B25" s="388">
        <f>VLOOKUP(A25,'пр.взв.'!B27:C154,2,FALSE)</f>
        <v>0</v>
      </c>
      <c r="C25" s="388">
        <f>VLOOKUP(A25,'пр.взв.'!B27:H154,3,FALSE)</f>
        <v>0</v>
      </c>
      <c r="D25" s="388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86"/>
      <c r="B26" s="399"/>
      <c r="C26" s="399"/>
      <c r="D26" s="399"/>
      <c r="E26" s="1"/>
      <c r="F26" s="6"/>
      <c r="G26" s="6"/>
      <c r="H26" s="51"/>
    </row>
    <row r="27" spans="1:8" ht="12" customHeight="1">
      <c r="A27" s="394">
        <v>13</v>
      </c>
      <c r="B27" s="398" t="str">
        <f>VLOOKUP(A27,'пр.взв.'!B29:C156,2,FALSE)</f>
        <v>ЦИНЦАЛАШВИЛИ Беслан Нодарович</v>
      </c>
      <c r="C27" s="398" t="str">
        <f>VLOOKUP(A27,'пр.взв.'!B29:H156,3,FALSE)</f>
        <v>08.10.1993 кмс</v>
      </c>
      <c r="D27" s="398" t="str">
        <f>VLOOKUP(A27,'пр.взв.'!B29:F156,4,FALSE)</f>
        <v>Мос</v>
      </c>
      <c r="E27" s="1"/>
      <c r="F27" s="6"/>
      <c r="G27" s="10"/>
      <c r="H27" s="51"/>
    </row>
    <row r="28" spans="1:8" ht="12" customHeight="1">
      <c r="A28" s="385"/>
      <c r="B28" s="399"/>
      <c r="C28" s="399"/>
      <c r="D28" s="399"/>
      <c r="E28" s="7"/>
      <c r="F28" s="6"/>
      <c r="G28" s="1"/>
      <c r="H28" s="51"/>
    </row>
    <row r="29" spans="1:8" ht="12" customHeight="1">
      <c r="A29" s="385">
        <v>45</v>
      </c>
      <c r="B29" s="388">
        <f>VLOOKUP(A29,'пр.взв.'!B31:C158,2,FALSE)</f>
        <v>0</v>
      </c>
      <c r="C29" s="388">
        <f>VLOOKUP(A29,'пр.взв.'!B31:H158,3,FALSE)</f>
        <v>0</v>
      </c>
      <c r="D29" s="388">
        <f>VLOOKUP(A29,'пр.взв.'!B31:F158,4,FALSE)</f>
        <v>0</v>
      </c>
      <c r="E29" s="3"/>
      <c r="F29" s="6"/>
      <c r="G29" s="1"/>
      <c r="H29" s="51"/>
    </row>
    <row r="30" spans="1:8" ht="12" customHeight="1" thickBot="1">
      <c r="A30" s="386"/>
      <c r="B30" s="399"/>
      <c r="C30" s="399"/>
      <c r="D30" s="399"/>
      <c r="E30" s="4"/>
      <c r="F30" s="10"/>
      <c r="G30" s="1"/>
      <c r="H30" s="51"/>
    </row>
    <row r="31" spans="1:8" ht="12" customHeight="1">
      <c r="A31" s="394">
        <v>29</v>
      </c>
      <c r="B31" s="398" t="str">
        <f>VLOOKUP(A31,'пр.взв.'!B33:C160,2,FALSE)</f>
        <v>НАНУШЯН Саркис Спиридонович</v>
      </c>
      <c r="C31" s="398" t="str">
        <f>VLOOKUP(A31,'пр.взв.'!B33:H160,3,FALSE)</f>
        <v>14.09.1992 1</v>
      </c>
      <c r="D31" s="398" t="str">
        <f>VLOOKUP(A31,'пр.взв.'!B33:F160,4,FALSE)</f>
        <v>ЦФО</v>
      </c>
      <c r="E31" s="4"/>
      <c r="F31" s="1"/>
      <c r="G31" s="1"/>
      <c r="H31" s="51"/>
    </row>
    <row r="32" spans="1:8" ht="12" customHeight="1">
      <c r="A32" s="385"/>
      <c r="B32" s="399"/>
      <c r="C32" s="399"/>
      <c r="D32" s="399"/>
      <c r="E32" s="9"/>
      <c r="F32" s="1"/>
      <c r="G32" s="1"/>
      <c r="H32" s="51"/>
    </row>
    <row r="33" spans="1:8" ht="12" customHeight="1">
      <c r="A33" s="385">
        <v>61</v>
      </c>
      <c r="B33" s="403">
        <f>VLOOKUP(A33,'пр.взв.'!B35:C162,2,FALSE)</f>
        <v>0</v>
      </c>
      <c r="C33" s="403">
        <f>VLOOKUP(A33,'пр.взв.'!B35:H162,3,FALSE)</f>
        <v>0</v>
      </c>
      <c r="D33" s="403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86"/>
      <c r="B34" s="404"/>
      <c r="C34" s="404"/>
      <c r="D34" s="404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94">
        <v>3</v>
      </c>
      <c r="B36" s="398" t="str">
        <f>VLOOKUP(A36,'пр.взв.'!B5:H132,2,FALSE)</f>
        <v>ЛЯФИШЕВ Салим Асланович</v>
      </c>
      <c r="C36" s="398" t="str">
        <f>VLOOKUP(A36,'пр.взв.'!B5:H132,3,FALSE)</f>
        <v>26.05.1993 кмс</v>
      </c>
      <c r="D36" s="398" t="str">
        <f>VLOOKUP(A36,'пр.взв.'!B5:H132,4,FALSE)</f>
        <v>ЮФО</v>
      </c>
      <c r="E36" s="49"/>
      <c r="F36" s="49"/>
      <c r="G36" s="49"/>
      <c r="H36" s="53"/>
    </row>
    <row r="37" spans="1:16" ht="12" customHeight="1">
      <c r="A37" s="385"/>
      <c r="B37" s="399"/>
      <c r="C37" s="399"/>
      <c r="D37" s="399"/>
      <c r="E37" s="1"/>
      <c r="F37" s="1"/>
      <c r="G37" s="50"/>
      <c r="H37" s="51"/>
      <c r="P37" s="12"/>
    </row>
    <row r="38" spans="1:8" ht="12" customHeight="1">
      <c r="A38" s="385">
        <v>35</v>
      </c>
      <c r="B38" s="388">
        <f>VLOOKUP(A38,'пр.взв.'!B7:H134,2,FALSE)</f>
        <v>0</v>
      </c>
      <c r="C38" s="388">
        <f>VLOOKUP(A38,'пр.взв.'!B7:H134,3,FALSE)</f>
        <v>0</v>
      </c>
      <c r="D38" s="388">
        <f>VLOOKUP(A38,'пр.взв.'!B7:H134,4,FALSE)</f>
        <v>0</v>
      </c>
      <c r="E38" s="3"/>
      <c r="F38" s="1"/>
      <c r="G38" s="1"/>
      <c r="H38" s="51"/>
    </row>
    <row r="39" spans="1:8" ht="12" customHeight="1" thickBot="1">
      <c r="A39" s="386"/>
      <c r="B39" s="399"/>
      <c r="C39" s="399"/>
      <c r="D39" s="399"/>
      <c r="E39" s="4"/>
      <c r="F39" s="8"/>
      <c r="G39" s="1"/>
      <c r="H39" s="51"/>
    </row>
    <row r="40" spans="1:8" ht="12" customHeight="1">
      <c r="A40" s="394">
        <v>19</v>
      </c>
      <c r="B40" s="398" t="str">
        <f>VLOOKUP(A40,'пр.взв.'!B9:H136,2,FALSE)</f>
        <v>ГОГУЕВ Солтан-Мурат Тохтарович</v>
      </c>
      <c r="C40" s="398" t="str">
        <f>VLOOKUP(A40,'пр.взв.'!B9:H136,3,FALSE)</f>
        <v>23.07.1992 кмс</v>
      </c>
      <c r="D40" s="398" t="str">
        <f>VLOOKUP(A40,'пр.взв.'!B9:H136,4,FALSE)</f>
        <v>СКФО</v>
      </c>
      <c r="E40" s="4"/>
      <c r="F40" s="5"/>
      <c r="G40" s="1"/>
      <c r="H40" s="51"/>
    </row>
    <row r="41" spans="1:8" ht="12" customHeight="1">
      <c r="A41" s="385"/>
      <c r="B41" s="399"/>
      <c r="C41" s="399"/>
      <c r="D41" s="399"/>
      <c r="E41" s="9"/>
      <c r="F41" s="6"/>
      <c r="G41" s="1"/>
      <c r="H41" s="51"/>
    </row>
    <row r="42" spans="1:8" ht="12" customHeight="1">
      <c r="A42" s="385">
        <v>51</v>
      </c>
      <c r="B42" s="388">
        <f>VLOOKUP(A42,'пр.взв.'!B11:H138,2,FALSE)</f>
        <v>0</v>
      </c>
      <c r="C42" s="388">
        <f>VLOOKUP(A42,'пр.взв.'!B11:H138,3,FALSE)</f>
        <v>0</v>
      </c>
      <c r="D42" s="388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405"/>
      <c r="B43" s="399"/>
      <c r="C43" s="399"/>
      <c r="D43" s="399"/>
      <c r="E43" s="1"/>
      <c r="F43" s="6"/>
      <c r="G43" s="8"/>
      <c r="H43" s="51"/>
    </row>
    <row r="44" spans="1:8" ht="12" customHeight="1">
      <c r="A44" s="394">
        <v>11</v>
      </c>
      <c r="B44" s="398" t="str">
        <f>VLOOKUP(A44,'пр.взв.'!B13:H140,2,FALSE)</f>
        <v>ЖЕЛАГА Филипп Олегович</v>
      </c>
      <c r="C44" s="398" t="str">
        <f>VLOOKUP(A44,'пр.взв.'!B13:H140,3,FALSE)</f>
        <v>15.02.1992 кмс</v>
      </c>
      <c r="D44" s="398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385"/>
      <c r="B45" s="399"/>
      <c r="C45" s="399"/>
      <c r="D45" s="399"/>
      <c r="E45" s="7"/>
      <c r="F45" s="6"/>
      <c r="G45" s="6"/>
      <c r="H45" s="51"/>
    </row>
    <row r="46" spans="1:8" ht="12" customHeight="1">
      <c r="A46" s="385">
        <v>43</v>
      </c>
      <c r="B46" s="388">
        <f>VLOOKUP(A46,'пр.взв.'!B15:H142,2,FALSE)</f>
        <v>0</v>
      </c>
      <c r="C46" s="388">
        <f>VLOOKUP(A46,'пр.взв.'!B15:H142,3,FALSE)</f>
        <v>0</v>
      </c>
      <c r="D46" s="388">
        <f>VLOOKUP(A46,'пр.взв.'!B15:H142,4,FALSE)</f>
        <v>0</v>
      </c>
      <c r="E46" s="3"/>
      <c r="F46" s="6"/>
      <c r="G46" s="6"/>
      <c r="H46" s="51"/>
    </row>
    <row r="47" spans="1:8" ht="12" customHeight="1" thickBot="1">
      <c r="A47" s="386"/>
      <c r="B47" s="399"/>
      <c r="C47" s="399"/>
      <c r="D47" s="399"/>
      <c r="E47" s="4"/>
      <c r="F47" s="10"/>
      <c r="G47" s="6"/>
      <c r="H47" s="51"/>
    </row>
    <row r="48" spans="1:8" ht="12" customHeight="1">
      <c r="A48" s="394">
        <v>27</v>
      </c>
      <c r="B48" s="398" t="str">
        <f>VLOOKUP(A48,'пр.взв.'!B17:H144,2,FALSE)</f>
        <v>ВОДОПЬЯНОВ Михаил Валерьевич</v>
      </c>
      <c r="C48" s="398" t="str">
        <f>VLOOKUP(A48,'пр.взв.'!B17:H144,3,FALSE)</f>
        <v>09.03.1994 кмс</v>
      </c>
      <c r="D48" s="398" t="str">
        <f>VLOOKUP(A48,'пр.взв.'!B17:H144,4,FALSE)</f>
        <v>ПФО</v>
      </c>
      <c r="E48" s="4"/>
      <c r="F48" s="1"/>
      <c r="G48" s="6"/>
      <c r="H48" s="51"/>
    </row>
    <row r="49" spans="1:8" ht="12" customHeight="1">
      <c r="A49" s="385"/>
      <c r="B49" s="399"/>
      <c r="C49" s="399"/>
      <c r="D49" s="399"/>
      <c r="E49" s="9"/>
      <c r="F49" s="1"/>
      <c r="G49" s="6"/>
      <c r="H49" s="51"/>
    </row>
    <row r="50" spans="1:8" ht="12" customHeight="1">
      <c r="A50" s="385">
        <v>59</v>
      </c>
      <c r="B50" s="388">
        <f>VLOOKUP(A50,'пр.взв.'!B19:H146,2,FALSE)</f>
        <v>0</v>
      </c>
      <c r="C50" s="388">
        <f>VLOOKUP(A50,'пр.взв.'!B19:H146,3,FALSE)</f>
        <v>0</v>
      </c>
      <c r="D50" s="388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86"/>
      <c r="B51" s="399"/>
      <c r="C51" s="399"/>
      <c r="D51" s="399"/>
      <c r="E51" s="1"/>
      <c r="F51" s="1"/>
      <c r="G51" s="6"/>
      <c r="H51" s="51"/>
    </row>
    <row r="52" spans="1:8" ht="12" customHeight="1">
      <c r="A52" s="394">
        <v>7</v>
      </c>
      <c r="B52" s="398" t="str">
        <f>VLOOKUP(A52,'пр.взв.'!B5:H132,2,FALSE)</f>
        <v>ГАЛСТЯН Самвел МКРТИЧОВИЧ</v>
      </c>
      <c r="C52" s="398" t="str">
        <f>VLOOKUP(A52,'пр.взв.'!B5:H132,3,FALSE)</f>
        <v>22.07.1993 мс</v>
      </c>
      <c r="D52" s="398" t="str">
        <f>VLOOKUP(A52,'пр.взв.'!B5:H132,4,FALSE)</f>
        <v>ЮФО</v>
      </c>
      <c r="E52" s="1"/>
      <c r="F52" s="1"/>
      <c r="G52" s="6"/>
      <c r="H52" s="51"/>
    </row>
    <row r="53" spans="1:8" ht="12" customHeight="1">
      <c r="A53" s="385"/>
      <c r="B53" s="399"/>
      <c r="C53" s="399"/>
      <c r="D53" s="399"/>
      <c r="E53" s="7"/>
      <c r="F53" s="1"/>
      <c r="G53" s="6"/>
      <c r="H53" s="54"/>
    </row>
    <row r="54" spans="1:8" ht="12" customHeight="1">
      <c r="A54" s="385">
        <v>39</v>
      </c>
      <c r="B54" s="388">
        <f>VLOOKUP(A54,'пр.взв.'!B23:H150,2,FALSE)</f>
        <v>0</v>
      </c>
      <c r="C54" s="388">
        <f>VLOOKUP(A54,'пр.взв.'!B23:H150,3,FALSE)</f>
        <v>0</v>
      </c>
      <c r="D54" s="388">
        <f>VLOOKUP(A54,'пр.взв.'!B23:H150,4,FALSE)</f>
        <v>0</v>
      </c>
      <c r="E54" s="3"/>
      <c r="F54" s="1"/>
      <c r="G54" s="6"/>
      <c r="H54" s="50"/>
    </row>
    <row r="55" spans="1:8" ht="12" customHeight="1" thickBot="1">
      <c r="A55" s="386"/>
      <c r="B55" s="399"/>
      <c r="C55" s="399"/>
      <c r="D55" s="399"/>
      <c r="E55" s="4"/>
      <c r="F55" s="8"/>
      <c r="G55" s="6"/>
      <c r="H55" s="50"/>
    </row>
    <row r="56" spans="1:8" ht="12" customHeight="1">
      <c r="A56" s="394">
        <v>23</v>
      </c>
      <c r="B56" s="398" t="str">
        <f>VLOOKUP(A56,'пр.взв.'!B25:H152,2,FALSE)</f>
        <v>ГУЛИЕВ Горхмаз Сахавет Оглы</v>
      </c>
      <c r="C56" s="398" t="str">
        <f>VLOOKUP(A56,'пр.взв.'!B25:H152,3,FALSE)</f>
        <v>21.04.1992 кмс</v>
      </c>
      <c r="D56" s="398" t="str">
        <f>VLOOKUP(A56,'пр.взв.'!B25:H152,4,FALSE)</f>
        <v>СФО</v>
      </c>
      <c r="E56" s="4"/>
      <c r="F56" s="5"/>
      <c r="G56" s="6"/>
      <c r="H56" s="50"/>
    </row>
    <row r="57" spans="1:8" ht="12" customHeight="1">
      <c r="A57" s="385"/>
      <c r="B57" s="399"/>
      <c r="C57" s="399"/>
      <c r="D57" s="399"/>
      <c r="E57" s="9"/>
      <c r="F57" s="6"/>
      <c r="G57" s="6"/>
      <c r="H57" s="50"/>
    </row>
    <row r="58" spans="1:8" ht="12" customHeight="1">
      <c r="A58" s="385">
        <v>55</v>
      </c>
      <c r="B58" s="388">
        <f>VLOOKUP(A58,'пр.взв.'!B27:H154,2,FALSE)</f>
        <v>0</v>
      </c>
      <c r="C58" s="388">
        <f>VLOOKUP(A58,'пр.взв.'!B27:H154,3,FALSE)</f>
        <v>0</v>
      </c>
      <c r="D58" s="388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86"/>
      <c r="B59" s="399"/>
      <c r="C59" s="399"/>
      <c r="D59" s="399"/>
      <c r="E59" s="1"/>
      <c r="F59" s="6"/>
      <c r="G59" s="6"/>
      <c r="H59" s="50"/>
    </row>
    <row r="60" spans="1:8" ht="12" customHeight="1">
      <c r="A60" s="394">
        <v>15</v>
      </c>
      <c r="B60" s="398" t="str">
        <f>VLOOKUP(A60,'пр.взв.'!B29:H156,2,FALSE)</f>
        <v>КАЗЫМЛЫ Гусейн Арзуман оглы</v>
      </c>
      <c r="C60" s="398" t="str">
        <f>VLOOKUP(A60,'пр.взв.'!B29:H156,3,FALSE)</f>
        <v>21.06. 92 кмс</v>
      </c>
      <c r="D60" s="398" t="str">
        <f>VLOOKUP(A60,'пр.взв.'!B29:H156,4,FALSE)</f>
        <v>УФО</v>
      </c>
      <c r="E60" s="1"/>
      <c r="F60" s="6"/>
      <c r="G60" s="10"/>
      <c r="H60" s="50"/>
    </row>
    <row r="61" spans="1:8" ht="12" customHeight="1">
      <c r="A61" s="385"/>
      <c r="B61" s="399"/>
      <c r="C61" s="399"/>
      <c r="D61" s="399"/>
      <c r="E61" s="7"/>
      <c r="F61" s="6"/>
      <c r="G61" s="1"/>
      <c r="H61" s="50"/>
    </row>
    <row r="62" spans="1:8" ht="12" customHeight="1">
      <c r="A62" s="385">
        <v>47</v>
      </c>
      <c r="B62" s="388">
        <f>VLOOKUP(A62,'пр.взв.'!B31:H158,2,FALSE)</f>
        <v>0</v>
      </c>
      <c r="C62" s="388">
        <f>VLOOKUP(A62,'пр.взв.'!B31:H158,3,FALSE)</f>
        <v>0</v>
      </c>
      <c r="D62" s="388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86"/>
      <c r="B63" s="399"/>
      <c r="C63" s="399"/>
      <c r="D63" s="399"/>
      <c r="E63" s="4"/>
      <c r="F63" s="10"/>
      <c r="G63" s="1"/>
      <c r="H63" s="50"/>
    </row>
    <row r="64" spans="1:8" ht="12" customHeight="1">
      <c r="A64" s="394">
        <v>31</v>
      </c>
      <c r="B64" s="398" t="str">
        <f>VLOOKUP(A64,'пр.взв.'!B33:H160,2,FALSE)</f>
        <v>МАНУКЯН Арутян Самвелович</v>
      </c>
      <c r="C64" s="398" t="str">
        <f>VLOOKUP(A64,'пр.взв.'!B33:H160,3,FALSE)</f>
        <v>29.03.1993 кмс</v>
      </c>
      <c r="D64" s="398" t="str">
        <f>VLOOKUP(A64,'пр.взв.'!B33:H160,4,FALSE)</f>
        <v>ЦФО</v>
      </c>
      <c r="E64" s="4"/>
      <c r="F64" s="1"/>
      <c r="G64" s="1"/>
      <c r="H64" s="50"/>
    </row>
    <row r="65" spans="1:8" ht="12" customHeight="1">
      <c r="A65" s="385"/>
      <c r="B65" s="399"/>
      <c r="C65" s="399"/>
      <c r="D65" s="399"/>
      <c r="E65" s="9"/>
      <c r="F65" s="1"/>
      <c r="G65" s="1"/>
      <c r="H65" s="50"/>
    </row>
    <row r="66" spans="1:8" ht="12" customHeight="1">
      <c r="A66" s="385">
        <v>63</v>
      </c>
      <c r="B66" s="403">
        <f>VLOOKUP(A66,'пр.взв.'!B35:H162,2,FALSE)</f>
        <v>0</v>
      </c>
      <c r="C66" s="403">
        <f>VLOOKUP(A66,'пр.взв.'!B35:H162,3,FALSE)</f>
        <v>0</v>
      </c>
      <c r="D66" s="403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86"/>
      <c r="B67" s="404"/>
      <c r="C67" s="404"/>
      <c r="D67" s="404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00" t="str">
        <f>HYPERLINK('пр.взв.'!G3)</f>
        <v>в.к. 82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90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22" t="s">
        <v>29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92"/>
    </row>
    <row r="2" spans="1:19" ht="15" customHeight="1" thickBot="1">
      <c r="A2" s="92"/>
      <c r="B2" s="93"/>
      <c r="C2" s="423" t="s">
        <v>30</v>
      </c>
      <c r="D2" s="423"/>
      <c r="E2" s="423"/>
      <c r="F2" s="423"/>
      <c r="G2" s="423"/>
      <c r="H2" s="423"/>
      <c r="I2" s="424" t="str">
        <f>HYPERLINK('[1]реквизиты'!$A$2)</f>
        <v>Первенство России среди юниоров 1992 - 93 гг.р.</v>
      </c>
      <c r="J2" s="425"/>
      <c r="K2" s="425"/>
      <c r="L2" s="425"/>
      <c r="M2" s="425"/>
      <c r="N2" s="425"/>
      <c r="O2" s="425"/>
      <c r="P2" s="425"/>
      <c r="Q2" s="425"/>
      <c r="R2" s="426"/>
      <c r="S2" s="92"/>
    </row>
    <row r="3" spans="1:19" ht="11.25" customHeight="1" thickBot="1">
      <c r="A3" s="23"/>
      <c r="B3" s="23"/>
      <c r="C3" s="102"/>
      <c r="D3" s="95"/>
      <c r="E3" s="407" t="str">
        <f>HYPERLINK('[1]реквизиты'!$A$3)</f>
        <v>13 - 17 февраля 2012 г.               г. Кстово</v>
      </c>
      <c r="F3" s="408"/>
      <c r="G3" s="408"/>
      <c r="H3" s="408"/>
      <c r="I3" s="408"/>
      <c r="J3" s="408"/>
      <c r="K3" s="408"/>
      <c r="L3" s="408"/>
      <c r="M3" s="408"/>
      <c r="N3" s="408"/>
      <c r="O3" s="96"/>
      <c r="P3" s="409" t="str">
        <f>HYPERLINK('пр.взв.'!G3)</f>
        <v>в.к. 82  кг</v>
      </c>
      <c r="Q3" s="410"/>
      <c r="R3" s="411"/>
      <c r="S3" s="97"/>
    </row>
    <row r="4" spans="1:19" ht="12" customHeight="1" thickBot="1">
      <c r="A4" s="419">
        <v>2</v>
      </c>
      <c r="B4" s="420" t="str">
        <f>VLOOKUP(A4,'пр.взв.'!B6:C133,2,FALSE)</f>
        <v>ХВОРОВ Владимир андреевич</v>
      </c>
      <c r="C4" s="420" t="str">
        <f>VLOOKUP(A4,'пр.взв.'!B6:H133,3,FALSE)</f>
        <v>10.11.94 кмс</v>
      </c>
      <c r="D4" s="420" t="str">
        <f>VLOOKUP(A4,'пр.взв.'!B6:F133,4,FALSE)</f>
        <v>УФО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12"/>
      <c r="Q4" s="413"/>
      <c r="R4" s="414"/>
      <c r="S4" s="92"/>
    </row>
    <row r="5" spans="1:19" ht="12" customHeight="1">
      <c r="A5" s="415"/>
      <c r="B5" s="421"/>
      <c r="C5" s="421"/>
      <c r="D5" s="421"/>
      <c r="E5" s="59">
        <v>2</v>
      </c>
      <c r="F5" s="104"/>
      <c r="G5" s="105"/>
      <c r="H5" s="106"/>
      <c r="I5" s="107"/>
      <c r="J5" s="108"/>
      <c r="K5" s="102"/>
      <c r="L5" s="115"/>
      <c r="M5" s="113"/>
      <c r="N5" s="114"/>
      <c r="O5" s="114"/>
      <c r="P5" s="114"/>
      <c r="Q5" s="101"/>
      <c r="R5" s="127"/>
      <c r="S5" s="137"/>
    </row>
    <row r="6" spans="1:19" ht="12" customHeight="1" thickBot="1">
      <c r="A6" s="415">
        <v>34</v>
      </c>
      <c r="B6" s="417">
        <f>VLOOKUP(A6,'пр.взв.'!B8:C135,2,FALSE)</f>
        <v>0</v>
      </c>
      <c r="C6" s="417">
        <f>VLOOKUP(A6,'пр.взв.'!B8:H135,3,FALSE)</f>
        <v>0</v>
      </c>
      <c r="D6" s="417">
        <f>VLOOKUP(A6,'пр.взв.'!B8:F135,4,FALSE)</f>
        <v>0</v>
      </c>
      <c r="E6" s="109"/>
      <c r="F6" s="110"/>
      <c r="G6" s="104"/>
      <c r="H6" s="111"/>
      <c r="I6" s="112"/>
      <c r="J6" s="101"/>
      <c r="K6" s="102"/>
      <c r="L6" s="106"/>
      <c r="M6" s="113"/>
      <c r="N6" s="114"/>
      <c r="O6" s="114"/>
      <c r="P6" s="114"/>
      <c r="Q6" s="406" t="s">
        <v>26</v>
      </c>
      <c r="R6" s="406"/>
      <c r="S6" s="137"/>
    </row>
    <row r="7" spans="1:19" ht="12" customHeight="1" thickBot="1">
      <c r="A7" s="416"/>
      <c r="B7" s="418"/>
      <c r="C7" s="418"/>
      <c r="D7" s="418"/>
      <c r="E7" s="104"/>
      <c r="F7" s="83"/>
      <c r="G7" s="59">
        <v>18</v>
      </c>
      <c r="H7" s="115"/>
      <c r="I7" s="107"/>
      <c r="J7" s="116"/>
      <c r="K7" s="96"/>
      <c r="L7" s="115"/>
      <c r="M7" s="107"/>
      <c r="N7" s="121">
        <v>6</v>
      </c>
      <c r="O7" s="121"/>
      <c r="P7" s="113"/>
      <c r="Q7" s="406"/>
      <c r="R7" s="406"/>
      <c r="S7" s="137"/>
    </row>
    <row r="8" spans="1:19" ht="12" customHeight="1" thickBot="1">
      <c r="A8" s="419">
        <v>18</v>
      </c>
      <c r="B8" s="420" t="str">
        <f>VLOOKUP(A8,'пр.взв.'!B10:C137,2,FALSE)</f>
        <v>ОГАНИСЯН Давид Гагикович</v>
      </c>
      <c r="C8" s="420" t="str">
        <f>VLOOKUP(A8,'пр.взв.'!B10:H137,3,FALSE)</f>
        <v>11.05.1994 кмс</v>
      </c>
      <c r="D8" s="420" t="str">
        <f>VLOOKUP(A8,'пр.взв.'!B10:F137,4,FALSE)</f>
        <v>ЮФО</v>
      </c>
      <c r="E8" s="96"/>
      <c r="F8" s="104"/>
      <c r="G8" s="180">
        <v>0.125</v>
      </c>
      <c r="H8" s="118"/>
      <c r="I8" s="119"/>
      <c r="J8" s="101"/>
      <c r="K8" s="102"/>
      <c r="L8" s="106"/>
      <c r="M8" s="112"/>
      <c r="N8" s="120"/>
      <c r="O8" s="122"/>
      <c r="P8" s="114"/>
      <c r="Q8" s="115"/>
      <c r="R8" s="127"/>
      <c r="S8" s="137"/>
    </row>
    <row r="9" spans="1:19" ht="12" customHeight="1">
      <c r="A9" s="415"/>
      <c r="B9" s="421"/>
      <c r="C9" s="421"/>
      <c r="D9" s="421"/>
      <c r="E9" s="59">
        <v>18</v>
      </c>
      <c r="F9" s="124"/>
      <c r="G9" s="104"/>
      <c r="H9" s="106"/>
      <c r="I9" s="125"/>
      <c r="J9" s="112"/>
      <c r="K9" s="102"/>
      <c r="L9" s="106"/>
      <c r="M9" s="107"/>
      <c r="N9" s="126"/>
      <c r="O9" s="113">
        <v>6</v>
      </c>
      <c r="P9" s="114"/>
      <c r="Q9" s="114"/>
      <c r="R9" s="127"/>
      <c r="S9" s="137"/>
    </row>
    <row r="10" spans="1:19" ht="12" customHeight="1" thickBot="1">
      <c r="A10" s="415">
        <v>50</v>
      </c>
      <c r="B10" s="417">
        <f>VLOOKUP(A10,'пр.взв.'!B12:C139,2,FALSE)</f>
        <v>0</v>
      </c>
      <c r="C10" s="417">
        <f>VLOOKUP(A10,'пр.взв.'!B12:H139,3,FALSE)</f>
        <v>0</v>
      </c>
      <c r="D10" s="417">
        <f>VLOOKUP(A10,'пр.взв.'!B12:F139,4,FALSE)</f>
        <v>0</v>
      </c>
      <c r="E10" s="109"/>
      <c r="F10" s="104"/>
      <c r="G10" s="104"/>
      <c r="H10" s="111"/>
      <c r="I10" s="125"/>
      <c r="J10" s="112"/>
      <c r="K10" s="102"/>
      <c r="L10" s="106"/>
      <c r="M10" s="106"/>
      <c r="N10" s="129">
        <v>14</v>
      </c>
      <c r="O10" s="130"/>
      <c r="P10" s="114"/>
      <c r="Q10" s="114"/>
      <c r="R10" s="102"/>
      <c r="S10" s="137"/>
    </row>
    <row r="11" spans="1:19" ht="12" customHeight="1" thickBot="1">
      <c r="A11" s="416"/>
      <c r="B11" s="418"/>
      <c r="C11" s="418"/>
      <c r="D11" s="418"/>
      <c r="E11" s="104"/>
      <c r="F11" s="104"/>
      <c r="G11" s="83"/>
      <c r="H11" s="112"/>
      <c r="I11" s="128"/>
      <c r="J11" s="101"/>
      <c r="K11" s="102"/>
      <c r="L11" s="106"/>
      <c r="M11" s="106"/>
      <c r="N11" s="114"/>
      <c r="O11" s="132"/>
      <c r="P11" s="114">
        <v>10</v>
      </c>
      <c r="Q11" s="114"/>
      <c r="R11" s="101"/>
      <c r="S11" s="137"/>
    </row>
    <row r="12" spans="1:19" ht="12" customHeight="1" thickBot="1">
      <c r="A12" s="419">
        <v>10</v>
      </c>
      <c r="B12" s="420" t="str">
        <f>VLOOKUP(A12,'пр.взв.'!B14:C141,2,FALSE)</f>
        <v>БЕРОЗОВЧУК Ростислав Станиславович</v>
      </c>
      <c r="C12" s="420" t="str">
        <f>VLOOKUP(A12,'пр.взв.'!B14:H141,3,FALSE)</f>
        <v>20.05.1992 кмс</v>
      </c>
      <c r="D12" s="420" t="str">
        <f>VLOOKUP(A12,'пр.взв.'!B14:F141,4,FALSE)</f>
        <v>Мос</v>
      </c>
      <c r="E12" s="96"/>
      <c r="F12" s="96"/>
      <c r="G12" s="104"/>
      <c r="H12" s="107"/>
      <c r="I12" s="59">
        <v>10</v>
      </c>
      <c r="J12" s="131"/>
      <c r="K12" s="101"/>
      <c r="L12" s="115"/>
      <c r="M12" s="106"/>
      <c r="N12" s="112"/>
      <c r="O12" s="133">
        <v>10</v>
      </c>
      <c r="P12" s="134"/>
      <c r="Q12" s="135"/>
      <c r="R12" s="127"/>
      <c r="S12" s="137"/>
    </row>
    <row r="13" spans="1:19" ht="12" customHeight="1" thickBot="1">
      <c r="A13" s="415"/>
      <c r="B13" s="421"/>
      <c r="C13" s="421"/>
      <c r="D13" s="421"/>
      <c r="E13" s="59">
        <v>10</v>
      </c>
      <c r="F13" s="104"/>
      <c r="G13" s="104"/>
      <c r="H13" s="126"/>
      <c r="I13" s="180">
        <v>0.125</v>
      </c>
      <c r="J13" s="101"/>
      <c r="K13" s="61"/>
      <c r="L13" s="106"/>
      <c r="M13" s="115"/>
      <c r="N13" s="114"/>
      <c r="O13" s="114"/>
      <c r="P13" s="106"/>
      <c r="Q13" s="135"/>
      <c r="R13" s="127"/>
      <c r="S13" s="137"/>
    </row>
    <row r="14" spans="1:19" ht="12" customHeight="1" thickBot="1">
      <c r="A14" s="415">
        <v>42</v>
      </c>
      <c r="B14" s="417">
        <f>VLOOKUP(A14,'пр.взв.'!B16:C143,2,FALSE)</f>
        <v>0</v>
      </c>
      <c r="C14" s="417">
        <f>VLOOKUP(A14,'пр.взв.'!B16:H143,3,FALSE)</f>
        <v>0</v>
      </c>
      <c r="D14" s="417">
        <f>VLOOKUP(A14,'пр.взв.'!B16:F143,4,FALSE)</f>
        <v>0</v>
      </c>
      <c r="E14" s="109"/>
      <c r="F14" s="110"/>
      <c r="G14" s="104"/>
      <c r="H14" s="136"/>
      <c r="I14" s="116"/>
      <c r="J14" s="116"/>
      <c r="K14" s="62"/>
      <c r="L14" s="115"/>
      <c r="M14" s="107"/>
      <c r="N14" s="113">
        <v>8</v>
      </c>
      <c r="O14" s="122"/>
      <c r="P14" s="127"/>
      <c r="Q14" s="125">
        <v>32</v>
      </c>
      <c r="R14" s="127"/>
      <c r="S14" s="137"/>
    </row>
    <row r="15" spans="1:19" ht="12" customHeight="1" thickBot="1">
      <c r="A15" s="416"/>
      <c r="B15" s="418"/>
      <c r="C15" s="418"/>
      <c r="D15" s="418"/>
      <c r="E15" s="104"/>
      <c r="F15" s="83"/>
      <c r="G15" s="59">
        <v>10</v>
      </c>
      <c r="H15" s="129"/>
      <c r="I15" s="101"/>
      <c r="J15" s="101"/>
      <c r="K15" s="61"/>
      <c r="L15" s="106"/>
      <c r="M15" s="112"/>
      <c r="N15" s="120"/>
      <c r="O15" s="122"/>
      <c r="P15" s="106"/>
      <c r="Q15" s="138"/>
      <c r="R15" s="102"/>
      <c r="S15" s="137"/>
    </row>
    <row r="16" spans="1:19" ht="12" customHeight="1" thickBot="1">
      <c r="A16" s="419">
        <v>26</v>
      </c>
      <c r="B16" s="420" t="str">
        <f>VLOOKUP(A16,'пр.взв.'!B18:C145,2,FALSE)</f>
        <v>ПАХОМОВ Иван Геннадьевич</v>
      </c>
      <c r="C16" s="420" t="str">
        <f>VLOOKUP(A16,'пр.взв.'!B18:H145,3,FALSE)</f>
        <v>04.10.1994 кмс</v>
      </c>
      <c r="D16" s="420" t="str">
        <f>VLOOKUP(A16,'пр.взв.'!B18:F145,4,FALSE)</f>
        <v>ЦФО</v>
      </c>
      <c r="E16" s="96"/>
      <c r="F16" s="104"/>
      <c r="G16" s="180">
        <v>0.16666666666666666</v>
      </c>
      <c r="H16" s="111"/>
      <c r="I16" s="116"/>
      <c r="J16" s="116"/>
      <c r="K16" s="62"/>
      <c r="L16" s="117"/>
      <c r="M16" s="107"/>
      <c r="N16" s="126"/>
      <c r="O16" s="113">
        <v>32</v>
      </c>
      <c r="P16" s="106"/>
      <c r="Q16" s="139"/>
      <c r="R16" s="102"/>
      <c r="S16" s="137"/>
    </row>
    <row r="17" spans="1:19" ht="12" customHeight="1" thickBot="1">
      <c r="A17" s="415"/>
      <c r="B17" s="421"/>
      <c r="C17" s="421"/>
      <c r="D17" s="421"/>
      <c r="E17" s="59">
        <v>26</v>
      </c>
      <c r="F17" s="124"/>
      <c r="G17" s="104"/>
      <c r="H17" s="106"/>
      <c r="I17" s="101"/>
      <c r="J17" s="101"/>
      <c r="K17" s="61"/>
      <c r="L17" s="106"/>
      <c r="M17" s="114"/>
      <c r="N17" s="129">
        <v>32</v>
      </c>
      <c r="O17" s="130"/>
      <c r="P17" s="106"/>
      <c r="Q17" s="139"/>
      <c r="R17" s="102"/>
      <c r="S17" s="137"/>
    </row>
    <row r="18" spans="1:19" ht="12" customHeight="1" thickBot="1">
      <c r="A18" s="415">
        <v>58</v>
      </c>
      <c r="B18" s="417">
        <f>VLOOKUP(A18,'пр.взв.'!B20:C147,2,FALSE)</f>
        <v>0</v>
      </c>
      <c r="C18" s="417">
        <f>VLOOKUP(A18,'пр.взв.'!B20:H147,3,FALSE)</f>
        <v>0</v>
      </c>
      <c r="D18" s="417">
        <f>VLOOKUP(A18,'пр.взв.'!B20:F147,4,FALSE)</f>
        <v>0</v>
      </c>
      <c r="E18" s="109"/>
      <c r="F18" s="104"/>
      <c r="G18" s="104"/>
      <c r="H18" s="111"/>
      <c r="I18" s="116"/>
      <c r="J18" s="116"/>
      <c r="K18" s="62"/>
      <c r="L18" s="96"/>
      <c r="M18" s="96"/>
      <c r="N18" s="116"/>
      <c r="O18" s="161"/>
      <c r="P18" s="162">
        <v>32</v>
      </c>
      <c r="Q18" s="163"/>
      <c r="R18" s="59">
        <v>32</v>
      </c>
      <c r="S18" s="137"/>
    </row>
    <row r="19" spans="1:19" ht="12" customHeight="1" thickBot="1">
      <c r="A19" s="416"/>
      <c r="B19" s="418"/>
      <c r="C19" s="418"/>
      <c r="D19" s="418"/>
      <c r="E19" s="104"/>
      <c r="F19" s="104"/>
      <c r="G19" s="104"/>
      <c r="H19" s="106"/>
      <c r="I19" s="101"/>
      <c r="J19" s="101"/>
      <c r="K19" s="59">
        <v>22</v>
      </c>
      <c r="L19" s="102"/>
      <c r="M19" s="102"/>
      <c r="N19" s="101"/>
      <c r="O19" s="133">
        <v>4</v>
      </c>
      <c r="P19" s="127"/>
      <c r="Q19" s="132"/>
      <c r="R19" s="180">
        <v>0.125</v>
      </c>
      <c r="S19" s="137"/>
    </row>
    <row r="20" spans="1:19" ht="12" customHeight="1" thickBot="1">
      <c r="A20" s="419">
        <v>6</v>
      </c>
      <c r="B20" s="420" t="str">
        <f>VLOOKUP(A20,'пр.взв.'!B6:C133,2,FALSE)</f>
        <v>БОРИСОВ Илья Денисович</v>
      </c>
      <c r="C20" s="420" t="str">
        <f>VLOOKUP(A20,'пр.взв.'!B6:H133,3,FALSE)</f>
        <v>05.04.1993 кмс</v>
      </c>
      <c r="D20" s="420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80">
        <v>0.125</v>
      </c>
      <c r="L20" s="164"/>
      <c r="M20" s="61"/>
      <c r="N20" s="101"/>
      <c r="O20" s="102"/>
      <c r="P20" s="107"/>
      <c r="Q20" s="144"/>
      <c r="R20" s="96"/>
      <c r="S20" s="83"/>
    </row>
    <row r="21" spans="1:19" ht="12" customHeight="1">
      <c r="A21" s="415"/>
      <c r="B21" s="421"/>
      <c r="C21" s="421"/>
      <c r="D21" s="421"/>
      <c r="E21" s="59">
        <v>6</v>
      </c>
      <c r="F21" s="104"/>
      <c r="G21" s="105"/>
      <c r="H21" s="106"/>
      <c r="I21" s="107"/>
      <c r="J21" s="115"/>
      <c r="K21" s="142"/>
      <c r="L21" s="101"/>
      <c r="M21" s="61"/>
      <c r="N21" s="101"/>
      <c r="O21" s="102"/>
      <c r="P21" s="127"/>
      <c r="Q21" s="143"/>
      <c r="R21" s="102"/>
      <c r="S21" s="104"/>
    </row>
    <row r="22" spans="1:19" ht="12" customHeight="1" thickBot="1">
      <c r="A22" s="415">
        <v>38</v>
      </c>
      <c r="B22" s="417">
        <f>VLOOKUP(A22,'пр.взв.'!B24:C151,2,FALSE)</f>
        <v>0</v>
      </c>
      <c r="C22" s="417">
        <f>VLOOKUP(A22,'пр.взв.'!B24:H151,3,FALSE)</f>
        <v>0</v>
      </c>
      <c r="D22" s="417">
        <f>VLOOKUP(A22,'пр.взв.'!B24:F151,4,FALSE)</f>
        <v>0</v>
      </c>
      <c r="E22" s="109"/>
      <c r="F22" s="110"/>
      <c r="G22" s="104"/>
      <c r="H22" s="111"/>
      <c r="I22" s="112"/>
      <c r="J22" s="107"/>
      <c r="K22" s="62"/>
      <c r="L22" s="116"/>
      <c r="M22" s="62"/>
      <c r="N22" s="116"/>
      <c r="O22" s="96"/>
      <c r="P22" s="96"/>
      <c r="Q22" s="165">
        <v>21</v>
      </c>
      <c r="R22" s="96"/>
      <c r="S22" s="137"/>
    </row>
    <row r="23" spans="1:19" ht="12" customHeight="1" thickBot="1">
      <c r="A23" s="416"/>
      <c r="B23" s="418"/>
      <c r="C23" s="418"/>
      <c r="D23" s="418"/>
      <c r="E23" s="104"/>
      <c r="F23" s="83"/>
      <c r="G23" s="59">
        <v>22</v>
      </c>
      <c r="H23" s="115"/>
      <c r="I23" s="107"/>
      <c r="J23" s="112"/>
      <c r="K23" s="61"/>
      <c r="L23" s="101"/>
      <c r="M23" s="61"/>
      <c r="N23" s="101"/>
      <c r="O23" s="107"/>
      <c r="P23" s="112"/>
      <c r="Q23" s="115"/>
      <c r="R23" s="127"/>
      <c r="S23" s="137"/>
    </row>
    <row r="24" spans="1:19" ht="12" customHeight="1" thickBot="1">
      <c r="A24" s="419">
        <v>22</v>
      </c>
      <c r="B24" s="420" t="str">
        <f>VLOOKUP(A24,'пр.взв.'!B26:C153,2,FALSE)</f>
        <v>АКСАГОВ Юсуп-Хаджи Кюраевич</v>
      </c>
      <c r="C24" s="420" t="str">
        <f>VLOOKUP(A24,'пр.взв.'!B26:H153,3,FALSE)</f>
        <v>22.01.1992 кмс</v>
      </c>
      <c r="D24" s="420" t="str">
        <f>VLOOKUP(A24,'пр.взв.'!B26:F153,4,FALSE)</f>
        <v>УФО</v>
      </c>
      <c r="E24" s="96"/>
      <c r="F24" s="104"/>
      <c r="G24" s="180">
        <v>0.12569444444444444</v>
      </c>
      <c r="H24" s="146"/>
      <c r="I24" s="115"/>
      <c r="J24" s="112"/>
      <c r="K24" s="142"/>
      <c r="L24" s="101"/>
      <c r="M24" s="61"/>
      <c r="N24" s="166"/>
      <c r="O24" s="166"/>
      <c r="P24" s="167"/>
      <c r="Q24" s="166"/>
      <c r="R24" s="166"/>
      <c r="S24" s="137"/>
    </row>
    <row r="25" spans="1:19" ht="12" customHeight="1">
      <c r="A25" s="415"/>
      <c r="B25" s="421"/>
      <c r="C25" s="421"/>
      <c r="D25" s="421"/>
      <c r="E25" s="59">
        <v>22</v>
      </c>
      <c r="F25" s="124"/>
      <c r="G25" s="104"/>
      <c r="H25" s="132"/>
      <c r="I25" s="112"/>
      <c r="J25" s="115"/>
      <c r="K25" s="61"/>
      <c r="L25" s="101"/>
      <c r="M25" s="61"/>
      <c r="N25" s="168"/>
      <c r="O25" s="168"/>
      <c r="P25" s="168"/>
      <c r="Q25" s="168"/>
      <c r="R25" s="168"/>
      <c r="S25" s="137"/>
    </row>
    <row r="26" spans="1:19" ht="12" customHeight="1" thickBot="1">
      <c r="A26" s="415">
        <v>54</v>
      </c>
      <c r="B26" s="417">
        <f>VLOOKUP(A26,'пр.взв.'!B28:C155,2,FALSE)</f>
        <v>0</v>
      </c>
      <c r="C26" s="417">
        <f>VLOOKUP(A26,'пр.взв.'!B28:H155,3,FALSE)</f>
        <v>0</v>
      </c>
      <c r="D26" s="417">
        <f>VLOOKUP(A26,'пр.взв.'!B28:F155,4,FALSE)</f>
        <v>0</v>
      </c>
      <c r="E26" s="109"/>
      <c r="F26" s="104"/>
      <c r="G26" s="104"/>
      <c r="H26" s="136"/>
      <c r="I26" s="112"/>
      <c r="J26" s="107"/>
      <c r="K26" s="62"/>
      <c r="L26" s="116"/>
      <c r="M26" s="62"/>
      <c r="N26" s="168"/>
      <c r="O26" s="168"/>
      <c r="P26" s="168"/>
      <c r="Q26" s="168"/>
      <c r="R26" s="168"/>
      <c r="S26" s="137"/>
    </row>
    <row r="27" spans="1:19" ht="12" customHeight="1" thickBot="1">
      <c r="A27" s="416"/>
      <c r="B27" s="418"/>
      <c r="C27" s="418"/>
      <c r="D27" s="418"/>
      <c r="E27" s="104"/>
      <c r="F27" s="104"/>
      <c r="G27" s="83"/>
      <c r="H27" s="112"/>
      <c r="I27" s="59">
        <v>22</v>
      </c>
      <c r="J27" s="147"/>
      <c r="K27" s="61"/>
      <c r="L27" s="101"/>
      <c r="M27" s="61"/>
      <c r="N27" s="101"/>
      <c r="O27" s="101"/>
      <c r="P27" s="107"/>
      <c r="Q27" s="112"/>
      <c r="R27" s="127"/>
      <c r="S27" s="137"/>
    </row>
    <row r="28" spans="1:19" ht="12" customHeight="1" thickBot="1">
      <c r="A28" s="419">
        <v>14</v>
      </c>
      <c r="B28" s="420" t="str">
        <f>VLOOKUP(A28,'пр.взв.'!B30:C157,2,FALSE)</f>
        <v>ДЕМЬЯНЕНКО Сергей Александрович</v>
      </c>
      <c r="C28" s="420" t="str">
        <f>VLOOKUP(A28,'пр.взв.'!B30:H157,3,FALSE)</f>
        <v>13.03.1992 кмс</v>
      </c>
      <c r="D28" s="420" t="str">
        <f>VLOOKUP(A28,'пр.взв.'!B30:F157,4,FALSE)</f>
        <v>СФО</v>
      </c>
      <c r="E28" s="96"/>
      <c r="F28" s="96"/>
      <c r="G28" s="104"/>
      <c r="H28" s="107"/>
      <c r="I28" s="180">
        <v>0.125</v>
      </c>
      <c r="J28" s="112"/>
      <c r="K28" s="101"/>
      <c r="L28" s="101"/>
      <c r="M28" s="61"/>
      <c r="N28" s="101"/>
      <c r="O28" s="92"/>
      <c r="P28" s="112"/>
      <c r="Q28" s="115"/>
      <c r="R28" s="127"/>
      <c r="S28" s="137"/>
    </row>
    <row r="29" spans="1:19" ht="12" customHeight="1">
      <c r="A29" s="415"/>
      <c r="B29" s="421"/>
      <c r="C29" s="421"/>
      <c r="D29" s="421"/>
      <c r="E29" s="59">
        <v>14</v>
      </c>
      <c r="F29" s="104"/>
      <c r="G29" s="104"/>
      <c r="H29" s="126"/>
      <c r="I29" s="101"/>
      <c r="J29" s="102"/>
      <c r="K29" s="102"/>
      <c r="L29" s="101"/>
      <c r="M29" s="61"/>
      <c r="N29" s="101"/>
      <c r="O29" s="101"/>
      <c r="P29" s="101"/>
      <c r="Q29" s="101"/>
      <c r="R29" s="101"/>
      <c r="S29" s="137"/>
    </row>
    <row r="30" spans="1:19" ht="12" customHeight="1" thickBot="1">
      <c r="A30" s="415">
        <v>46</v>
      </c>
      <c r="B30" s="417">
        <f>VLOOKUP(A30,'пр.взв.'!B32:C159,2,FALSE)</f>
        <v>0</v>
      </c>
      <c r="C30" s="417">
        <f>VLOOKUP(A30,'пр.взв.'!B32:H159,3,FALSE)</f>
        <v>0</v>
      </c>
      <c r="D30" s="417">
        <f>VLOOKUP(A30,'пр.взв.'!B32:F159,4,FALSE)</f>
        <v>0</v>
      </c>
      <c r="E30" s="109"/>
      <c r="F30" s="110"/>
      <c r="G30" s="104"/>
      <c r="H30" s="136"/>
      <c r="I30" s="116"/>
      <c r="J30" s="96"/>
      <c r="K30" s="96"/>
      <c r="L30" s="116"/>
      <c r="M30" s="62"/>
      <c r="N30" s="116"/>
      <c r="O30" s="116"/>
      <c r="P30" s="116"/>
      <c r="Q30" s="116"/>
      <c r="R30" s="116"/>
      <c r="S30" s="137"/>
    </row>
    <row r="31" spans="1:19" ht="12" customHeight="1" thickBot="1">
      <c r="A31" s="416"/>
      <c r="B31" s="418"/>
      <c r="C31" s="418"/>
      <c r="D31" s="418"/>
      <c r="E31" s="104"/>
      <c r="F31" s="83"/>
      <c r="G31" s="59">
        <v>14</v>
      </c>
      <c r="H31" s="129"/>
      <c r="I31" s="101"/>
      <c r="J31" s="102"/>
      <c r="K31" s="102"/>
      <c r="L31" s="101"/>
      <c r="M31" s="61"/>
      <c r="N31" s="101"/>
      <c r="O31" s="101"/>
      <c r="P31" s="101"/>
      <c r="Q31" s="101"/>
      <c r="R31" s="101"/>
      <c r="S31" s="137"/>
    </row>
    <row r="32" spans="1:19" ht="12" customHeight="1" thickBot="1">
      <c r="A32" s="419">
        <v>30</v>
      </c>
      <c r="B32" s="420" t="str">
        <f>VLOOKUP(A32,'пр.взв.'!B34:C161,2,FALSE)</f>
        <v>ЛЕВИН Виктор Сергеевич</v>
      </c>
      <c r="C32" s="420" t="str">
        <f>VLOOKUP(A32,'пр.взв.'!B34:H161,3,FALSE)</f>
        <v>29.09.1993 кмс</v>
      </c>
      <c r="D32" s="420" t="str">
        <f>VLOOKUP(A32,'пр.взв.'!B34:F161,4,FALSE)</f>
        <v>ДВФО</v>
      </c>
      <c r="E32" s="96"/>
      <c r="F32" s="104"/>
      <c r="G32" s="180">
        <v>0.12569444444444444</v>
      </c>
      <c r="H32" s="111"/>
      <c r="I32" s="116"/>
      <c r="J32" s="96"/>
      <c r="K32" s="96"/>
      <c r="L32" s="116"/>
      <c r="M32" s="62"/>
      <c r="N32" s="116"/>
      <c r="O32" s="116"/>
      <c r="P32" s="96"/>
      <c r="Q32" s="96"/>
      <c r="R32" s="96"/>
      <c r="S32" s="92"/>
    </row>
    <row r="33" spans="1:19" ht="12" customHeight="1">
      <c r="A33" s="415"/>
      <c r="B33" s="421"/>
      <c r="C33" s="421"/>
      <c r="D33" s="421"/>
      <c r="E33" s="59">
        <v>30</v>
      </c>
      <c r="F33" s="124"/>
      <c r="G33" s="104"/>
      <c r="H33" s="106"/>
      <c r="I33" s="101"/>
      <c r="J33" s="102"/>
      <c r="K33" s="102"/>
      <c r="L33" s="101"/>
      <c r="M33" s="61"/>
      <c r="N33" s="101"/>
      <c r="O33" s="101"/>
      <c r="P33" s="102"/>
      <c r="Q33" s="102"/>
      <c r="R33" s="102"/>
      <c r="S33" s="92"/>
    </row>
    <row r="34" spans="1:19" ht="12" customHeight="1" thickBot="1">
      <c r="A34" s="415">
        <v>62</v>
      </c>
      <c r="B34" s="417">
        <f>VLOOKUP(A34,'пр.взв.'!B36:C163,2,FALSE)</f>
        <v>0</v>
      </c>
      <c r="C34" s="417">
        <f>VLOOKUP(A34,'пр.взв.'!B36:H163,3,FALSE)</f>
        <v>0</v>
      </c>
      <c r="D34" s="417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416"/>
      <c r="B35" s="418"/>
      <c r="C35" s="418"/>
      <c r="D35" s="418"/>
      <c r="E35" s="104"/>
      <c r="F35" s="104"/>
      <c r="G35" s="104"/>
      <c r="H35" s="106"/>
      <c r="I35" s="101"/>
      <c r="J35" s="102"/>
      <c r="K35" s="102"/>
      <c r="L35" s="101"/>
      <c r="M35" s="60">
        <v>24</v>
      </c>
      <c r="N35" s="101"/>
      <c r="O35" s="101"/>
      <c r="P35" s="102"/>
      <c r="Q35" s="102"/>
      <c r="R35" s="102"/>
      <c r="S35" s="92"/>
    </row>
    <row r="36" spans="1:19" ht="5.2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</row>
    <row r="37" spans="1:19" ht="12" customHeight="1" thickBot="1">
      <c r="A37" s="419">
        <v>4</v>
      </c>
      <c r="B37" s="420" t="str">
        <f>VLOOKUP(A37,'пр.взв.'!B6:H133,2,FALSE)</f>
        <v>СОГОЛАШВИЛИ Георгий Теймуразович</v>
      </c>
      <c r="C37" s="420" t="str">
        <f>VLOOKUP(A37,'пр.взв.'!B6:H133,3,FALSE)</f>
        <v>08.04.1992 кмс</v>
      </c>
      <c r="D37" s="420" t="str">
        <f>VLOOKUP(A37,'пр.взв.'!B6:H133,4,FALSE)</f>
        <v>УФО</v>
      </c>
      <c r="E37" s="96"/>
      <c r="F37" s="96"/>
      <c r="G37" s="98"/>
      <c r="H37" s="102"/>
      <c r="I37" s="100"/>
      <c r="J37" s="101"/>
      <c r="K37" s="102"/>
      <c r="L37" s="101"/>
      <c r="M37" s="182">
        <v>0.12569444444444444</v>
      </c>
      <c r="N37" s="101"/>
      <c r="O37" s="101"/>
      <c r="P37" s="102"/>
      <c r="Q37" s="102"/>
      <c r="R37" s="102"/>
      <c r="S37" s="92"/>
    </row>
    <row r="38" spans="1:19" ht="12" customHeight="1">
      <c r="A38" s="415"/>
      <c r="B38" s="421"/>
      <c r="C38" s="421"/>
      <c r="D38" s="421"/>
      <c r="E38" s="59">
        <v>4</v>
      </c>
      <c r="F38" s="104"/>
      <c r="G38" s="105"/>
      <c r="H38" s="106"/>
      <c r="I38" s="107"/>
      <c r="J38" s="108"/>
      <c r="K38" s="102"/>
      <c r="L38" s="101"/>
      <c r="M38" s="61"/>
      <c r="N38" s="101"/>
      <c r="O38" s="101"/>
      <c r="P38" s="102"/>
      <c r="Q38" s="102"/>
      <c r="R38" s="102"/>
      <c r="S38" s="92"/>
    </row>
    <row r="39" spans="1:19" ht="12" customHeight="1" thickBot="1">
      <c r="A39" s="415">
        <v>36</v>
      </c>
      <c r="B39" s="417">
        <f>VLOOKUP(A39,'пр.взв.'!B8:H135,2,FALSE)</f>
        <v>0</v>
      </c>
      <c r="C39" s="417">
        <f>VLOOKUP(A39,'пр.взв.'!B8:H135,3,FALSE)</f>
        <v>0</v>
      </c>
      <c r="D39" s="417">
        <f>VLOOKUP(A39,'пр.взв.'!B8:H135,4,FALSE)</f>
        <v>0</v>
      </c>
      <c r="E39" s="109"/>
      <c r="F39" s="110"/>
      <c r="G39" s="104"/>
      <c r="H39" s="111"/>
      <c r="I39" s="112"/>
      <c r="J39" s="101"/>
      <c r="K39" s="102"/>
      <c r="L39" s="101"/>
      <c r="M39" s="61"/>
      <c r="N39" s="101"/>
      <c r="O39" s="101"/>
      <c r="P39" s="102"/>
      <c r="Q39" s="102"/>
      <c r="R39" s="102"/>
      <c r="S39" s="92"/>
    </row>
    <row r="40" spans="1:19" ht="12" customHeight="1" thickBot="1">
      <c r="A40" s="416"/>
      <c r="B40" s="418"/>
      <c r="C40" s="418"/>
      <c r="D40" s="418"/>
      <c r="E40" s="104"/>
      <c r="F40" s="83"/>
      <c r="G40" s="59">
        <v>4</v>
      </c>
      <c r="H40" s="115"/>
      <c r="I40" s="107"/>
      <c r="J40" s="116"/>
      <c r="K40" s="96"/>
      <c r="L40" s="116"/>
      <c r="M40" s="62"/>
      <c r="N40" s="116"/>
      <c r="O40" s="116"/>
      <c r="P40" s="96"/>
      <c r="Q40" s="96"/>
      <c r="R40" s="96"/>
      <c r="S40" s="92"/>
    </row>
    <row r="41" spans="1:19" ht="12" customHeight="1" thickBot="1">
      <c r="A41" s="419">
        <v>20</v>
      </c>
      <c r="B41" s="420" t="str">
        <f>VLOOKUP(A41,'пр.взв.'!B10:H137,2,FALSE)</f>
        <v>БАЛЯБИН Максим Владимирович </v>
      </c>
      <c r="C41" s="420" t="str">
        <f>VLOOKUP(A41,'пр.взв.'!B10:H137,3,FALSE)</f>
        <v>12.08. 1993 кмс</v>
      </c>
      <c r="D41" s="420" t="str">
        <f>VLOOKUP(A41,'пр.взв.'!B10:H137,4,FALSE)</f>
        <v>СЗФО</v>
      </c>
      <c r="E41" s="96"/>
      <c r="F41" s="104"/>
      <c r="G41" s="180">
        <v>0.16666666666666666</v>
      </c>
      <c r="H41" s="118"/>
      <c r="I41" s="119"/>
      <c r="J41" s="101"/>
      <c r="K41" s="102"/>
      <c r="L41" s="101"/>
      <c r="M41" s="61"/>
      <c r="N41" s="101"/>
      <c r="O41" s="101"/>
      <c r="P41" s="102"/>
      <c r="Q41" s="102"/>
      <c r="R41" s="102"/>
      <c r="S41" s="92"/>
    </row>
    <row r="42" spans="1:19" ht="12" customHeight="1">
      <c r="A42" s="415"/>
      <c r="B42" s="421"/>
      <c r="C42" s="421"/>
      <c r="D42" s="421"/>
      <c r="E42" s="59">
        <v>20</v>
      </c>
      <c r="F42" s="124"/>
      <c r="G42" s="104"/>
      <c r="H42" s="106"/>
      <c r="I42" s="125"/>
      <c r="J42" s="112"/>
      <c r="K42" s="102"/>
      <c r="L42" s="101"/>
      <c r="M42" s="61"/>
      <c r="N42" s="101"/>
      <c r="O42" s="101"/>
      <c r="P42" s="102"/>
      <c r="Q42" s="102"/>
      <c r="R42" s="102"/>
      <c r="S42" s="92"/>
    </row>
    <row r="43" spans="1:19" ht="12" customHeight="1" thickBot="1">
      <c r="A43" s="415">
        <v>52</v>
      </c>
      <c r="B43" s="417">
        <f>VLOOKUP(A43,'пр.взв.'!B12:H139,2,FALSE)</f>
        <v>0</v>
      </c>
      <c r="C43" s="417">
        <f>VLOOKUP(A43,'пр.взв.'!B12:H139,3,FALSE)</f>
        <v>0</v>
      </c>
      <c r="D43" s="417">
        <f>VLOOKUP(A43,'пр.взв.'!B12:H139,4,FALSE)</f>
        <v>0</v>
      </c>
      <c r="E43" s="109"/>
      <c r="F43" s="104"/>
      <c r="G43" s="104"/>
      <c r="H43" s="111"/>
      <c r="I43" s="125"/>
      <c r="J43" s="112"/>
      <c r="K43" s="102"/>
      <c r="L43" s="101"/>
      <c r="M43" s="61"/>
      <c r="N43" s="101"/>
      <c r="O43" s="101"/>
      <c r="P43" s="102"/>
      <c r="Q43" s="102"/>
      <c r="R43" s="102"/>
      <c r="S43" s="92"/>
    </row>
    <row r="44" spans="1:19" ht="12" customHeight="1" thickBot="1">
      <c r="A44" s="416"/>
      <c r="B44" s="418"/>
      <c r="C44" s="418"/>
      <c r="D44" s="418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19">
        <v>12</v>
      </c>
      <c r="B45" s="420" t="str">
        <f>VLOOKUP(A45,'пр.взв.'!B14:H141,2,FALSE)</f>
        <v>ДМИТРИЕВ Александр Александрович</v>
      </c>
      <c r="C45" s="420" t="str">
        <f>VLOOKUP(A45,'пр.взв.'!B14:H141,3,FALSE)</f>
        <v>11.04.1992 кмс</v>
      </c>
      <c r="D45" s="420" t="str">
        <f>VLOOKUP(A45,'пр.взв.'!B14:H141,4,FALSE)</f>
        <v>ПФО</v>
      </c>
      <c r="E45" s="96"/>
      <c r="F45" s="96"/>
      <c r="G45" s="104"/>
      <c r="H45" s="107"/>
      <c r="I45" s="59">
        <v>4</v>
      </c>
      <c r="J45" s="131"/>
      <c r="K45" s="102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415"/>
      <c r="B46" s="421"/>
      <c r="C46" s="421"/>
      <c r="D46" s="421"/>
      <c r="E46" s="59">
        <v>12</v>
      </c>
      <c r="F46" s="104"/>
      <c r="G46" s="104"/>
      <c r="H46" s="126"/>
      <c r="I46" s="180">
        <v>0.12569444444444444</v>
      </c>
      <c r="J46" s="101"/>
      <c r="K46" s="61"/>
      <c r="L46" s="101"/>
      <c r="M46" s="61"/>
      <c r="N46" s="101"/>
      <c r="O46" s="101"/>
      <c r="P46" s="102"/>
      <c r="Q46" s="102"/>
      <c r="R46" s="102"/>
      <c r="S46" s="92"/>
    </row>
    <row r="47" spans="1:19" ht="12" customHeight="1" thickBot="1">
      <c r="A47" s="415">
        <v>44</v>
      </c>
      <c r="B47" s="417">
        <f>VLOOKUP(A47,'пр.взв.'!B16:H143,2,FALSE)</f>
        <v>0</v>
      </c>
      <c r="C47" s="417">
        <f>VLOOKUP(A47,'пр.взв.'!B16:H143,3,FALSE)</f>
        <v>0</v>
      </c>
      <c r="D47" s="417">
        <f>VLOOKUP(A47,'пр.взв.'!B16:H143,4,FALSE)</f>
        <v>0</v>
      </c>
      <c r="E47" s="109"/>
      <c r="F47" s="110"/>
      <c r="G47" s="104"/>
      <c r="H47" s="136"/>
      <c r="I47" s="116"/>
      <c r="J47" s="116"/>
      <c r="K47" s="62"/>
      <c r="L47" s="116"/>
      <c r="M47" s="62"/>
      <c r="N47" s="116"/>
      <c r="O47" s="116"/>
      <c r="P47" s="96"/>
      <c r="Q47" s="96"/>
      <c r="R47" s="96"/>
      <c r="S47" s="92"/>
    </row>
    <row r="48" spans="1:19" ht="12" customHeight="1" thickBot="1">
      <c r="A48" s="416"/>
      <c r="B48" s="418"/>
      <c r="C48" s="418"/>
      <c r="D48" s="418"/>
      <c r="E48" s="104"/>
      <c r="F48" s="83"/>
      <c r="G48" s="59">
        <v>12</v>
      </c>
      <c r="H48" s="129"/>
      <c r="I48" s="101"/>
      <c r="J48" s="101"/>
      <c r="K48" s="61"/>
      <c r="L48" s="101"/>
      <c r="M48" s="61"/>
      <c r="N48" s="101"/>
      <c r="O48" s="101"/>
      <c r="P48" s="102"/>
      <c r="Q48" s="102"/>
      <c r="R48" s="102"/>
      <c r="S48" s="92"/>
    </row>
    <row r="49" spans="1:19" ht="12" customHeight="1" thickBot="1">
      <c r="A49" s="419">
        <v>28</v>
      </c>
      <c r="B49" s="420" t="str">
        <f>VLOOKUP(A49,'пр.взв.'!B18:H145,2,FALSE)</f>
        <v>КИСЕЛЕВ Максин Дмитриевич</v>
      </c>
      <c r="C49" s="420" t="str">
        <f>VLOOKUP(A49,'пр.взв.'!B18:H145,3,FALSE)</f>
        <v>24.01.1992 мс</v>
      </c>
      <c r="D49" s="420" t="str">
        <f>VLOOKUP(A49,'пр.взв.'!B18:H145,4,FALSE)</f>
        <v>ЦФО</v>
      </c>
      <c r="E49" s="96"/>
      <c r="F49" s="104"/>
      <c r="G49" s="180">
        <v>0.125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415"/>
      <c r="B50" s="421"/>
      <c r="C50" s="421"/>
      <c r="D50" s="421"/>
      <c r="E50" s="59">
        <v>28</v>
      </c>
      <c r="F50" s="124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415">
        <v>60</v>
      </c>
      <c r="B51" s="417">
        <f>VLOOKUP(A51,'пр.взв.'!B20:H147,2,FALSE)</f>
        <v>0</v>
      </c>
      <c r="C51" s="417">
        <f>VLOOKUP(A51,'пр.взв.'!B20:H147,3,FALSE)</f>
        <v>0</v>
      </c>
      <c r="D51" s="417">
        <f>VLOOKUP(A51,'пр.взв.'!B20:H147,4,FALSE)</f>
        <v>0</v>
      </c>
      <c r="E51" s="109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416"/>
      <c r="B52" s="418"/>
      <c r="C52" s="418"/>
      <c r="D52" s="418"/>
      <c r="E52" s="104"/>
      <c r="F52" s="104"/>
      <c r="G52" s="104"/>
      <c r="H52" s="106"/>
      <c r="I52" s="101"/>
      <c r="J52" s="101"/>
      <c r="K52" s="59">
        <v>24</v>
      </c>
      <c r="L52" s="151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19">
        <v>8</v>
      </c>
      <c r="B53" s="420" t="str">
        <f>VLOOKUP(A53,'пр.взв.'!B6:H133,2,FALSE)</f>
        <v>ТЮЛЬПАРОВ Айдамир Аскарбиевич</v>
      </c>
      <c r="C53" s="420" t="str">
        <f>VLOOKUP(A53,'пр.взв.'!B6:H133,3,FALSE)</f>
        <v>30.03.1992 кмс</v>
      </c>
      <c r="D53" s="420" t="str">
        <f>VLOOKUP(A53,'пр.взв.'!B6:H133,4,FALSE)</f>
        <v>ЮФО</v>
      </c>
      <c r="E53" s="96"/>
      <c r="F53" s="96"/>
      <c r="G53" s="98"/>
      <c r="H53" s="98"/>
      <c r="I53" s="113"/>
      <c r="J53" s="122"/>
      <c r="K53" s="180">
        <v>0.12569444444444444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415"/>
      <c r="B54" s="421"/>
      <c r="C54" s="421"/>
      <c r="D54" s="421"/>
      <c r="E54" s="59">
        <v>8</v>
      </c>
      <c r="F54" s="104"/>
      <c r="G54" s="105"/>
      <c r="H54" s="106"/>
      <c r="I54" s="107"/>
      <c r="J54" s="115"/>
      <c r="K54" s="61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415">
        <v>40</v>
      </c>
      <c r="B55" s="417">
        <f>VLOOKUP(A55,'пр.взв.'!B24:H151,2,FALSE)</f>
        <v>0</v>
      </c>
      <c r="C55" s="417">
        <f>VLOOKUP(A55,'пр.взв.'!B24:H151,3,FALSE)</f>
        <v>0</v>
      </c>
      <c r="D55" s="417">
        <f>VLOOKUP(A55,'пр.взв.'!B24:H151,4,FALSE)</f>
        <v>0</v>
      </c>
      <c r="E55" s="109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416"/>
      <c r="B56" s="418"/>
      <c r="C56" s="418"/>
      <c r="D56" s="418"/>
      <c r="E56" s="104"/>
      <c r="F56" s="83"/>
      <c r="G56" s="59">
        <v>24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19">
        <v>24</v>
      </c>
      <c r="B57" s="420" t="str">
        <f>VLOOKUP(A57,'пр.взв.'!B26:H153,2,FALSE)</f>
        <v>КОРЕЛИ Георгий Кобаевич</v>
      </c>
      <c r="C57" s="420" t="str">
        <f>VLOOKUP(A57,'пр.взв.'!B26:H153,3,FALSE)</f>
        <v>08.03.1992 мс</v>
      </c>
      <c r="D57" s="420" t="str">
        <f>VLOOKUP(A57,'пр.взв.'!B26:H153,4,FALSE)</f>
        <v>Мос</v>
      </c>
      <c r="E57" s="96"/>
      <c r="F57" s="104"/>
      <c r="G57" s="180">
        <v>0.08333333333333333</v>
      </c>
      <c r="H57" s="146"/>
      <c r="I57" s="115"/>
      <c r="J57" s="112"/>
      <c r="K57" s="61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415"/>
      <c r="B58" s="421"/>
      <c r="C58" s="421"/>
      <c r="D58" s="421"/>
      <c r="E58" s="59">
        <v>24</v>
      </c>
      <c r="F58" s="124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415">
        <v>56</v>
      </c>
      <c r="B59" s="417">
        <f>VLOOKUP(A59,'пр.взв.'!B28:H155,2,FALSE)</f>
        <v>0</v>
      </c>
      <c r="C59" s="417">
        <f>VLOOKUP(A59,'пр.взв.'!B28:H155,3,FALSE)</f>
        <v>0</v>
      </c>
      <c r="D59" s="417">
        <f>VLOOKUP(A59,'пр.взв.'!B28:H155,4,FALSE)</f>
        <v>0</v>
      </c>
      <c r="E59" s="109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416"/>
      <c r="B60" s="418"/>
      <c r="C60" s="418"/>
      <c r="D60" s="418"/>
      <c r="E60" s="104"/>
      <c r="F60" s="104"/>
      <c r="G60" s="83"/>
      <c r="H60" s="112"/>
      <c r="I60" s="59">
        <v>24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19">
        <v>16</v>
      </c>
      <c r="B61" s="420" t="str">
        <f>VLOOKUP(A61,'пр.взв.'!B30:H157,2,FALSE)</f>
        <v>ЯСТРЕБОВ Игорь Владимирович</v>
      </c>
      <c r="C61" s="420" t="str">
        <f>VLOOKUP(A61,'пр.взв.'!B30:H157,3,FALSE)</f>
        <v>03.07.1992 кмс</v>
      </c>
      <c r="D61" s="420" t="str">
        <f>VLOOKUP(A61,'пр.взв.'!B30:H157,4,FALSE)</f>
        <v>ЦФО</v>
      </c>
      <c r="E61" s="96"/>
      <c r="F61" s="96"/>
      <c r="G61" s="104"/>
      <c r="H61" s="107"/>
      <c r="I61" s="180">
        <v>0.125</v>
      </c>
      <c r="J61" s="112"/>
      <c r="K61" s="102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415"/>
      <c r="B62" s="421"/>
      <c r="C62" s="421"/>
      <c r="D62" s="421"/>
      <c r="E62" s="59">
        <v>16</v>
      </c>
      <c r="F62" s="104"/>
      <c r="G62" s="104"/>
      <c r="H62" s="126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415">
        <v>48</v>
      </c>
      <c r="B63" s="417">
        <f>VLOOKUP(A63,'пр.взв.'!B32:H159,2,FALSE)</f>
        <v>0</v>
      </c>
      <c r="C63" s="417">
        <f>VLOOKUP(A63,'пр.взв.'!B32:H159,3,FALSE)</f>
        <v>0</v>
      </c>
      <c r="D63" s="417">
        <f>VLOOKUP(A63,'пр.взв.'!B32:H159,4,FALSE)</f>
        <v>0</v>
      </c>
      <c r="E63" s="109"/>
      <c r="F63" s="110"/>
      <c r="G63" s="104"/>
      <c r="H63" s="136"/>
      <c r="I63" s="116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1:19" ht="12" customHeight="1" thickBot="1">
      <c r="A64" s="416"/>
      <c r="B64" s="418"/>
      <c r="C64" s="418"/>
      <c r="D64" s="418"/>
      <c r="E64" s="104"/>
      <c r="F64" s="83"/>
      <c r="G64" s="59">
        <v>32</v>
      </c>
      <c r="H64" s="129"/>
      <c r="I64" s="101"/>
      <c r="J64" s="153" t="str">
        <f>HYPERLINK('[1]реквизиты'!$A$6)</f>
        <v>Гл. судья, судья МК</v>
      </c>
      <c r="K64" s="92"/>
      <c r="L64" s="152"/>
      <c r="M64" s="154"/>
      <c r="N64" s="154"/>
      <c r="O64" s="154"/>
      <c r="P64" s="155" t="str">
        <f>'[1]реквизиты'!$G$7</f>
        <v>А.Б. Рыбаков</v>
      </c>
      <c r="Q64" s="152"/>
      <c r="R64" s="102"/>
      <c r="S64" s="92"/>
    </row>
    <row r="65" spans="1:19" ht="12" customHeight="1" thickBot="1">
      <c r="A65" s="419">
        <v>32</v>
      </c>
      <c r="B65" s="420" t="str">
        <f>VLOOKUP(A65,'пр.взв.'!B34:H161,2,FALSE)</f>
        <v>МАТЕВОСЯН Тигран Эдуардович</v>
      </c>
      <c r="C65" s="420" t="str">
        <f>VLOOKUP(A65,'пр.взв.'!B34:H161,3,FALSE)</f>
        <v>30.03.1992 кмс</v>
      </c>
      <c r="D65" s="420" t="str">
        <f>VLOOKUP(A65,'пр.взв.'!B34:H161,4,FALSE)</f>
        <v>ЮФО</v>
      </c>
      <c r="E65" s="96"/>
      <c r="F65" s="104"/>
      <c r="G65" s="180">
        <v>0.16666666666666666</v>
      </c>
      <c r="H65" s="111"/>
      <c r="I65" s="116"/>
      <c r="J65" s="152"/>
      <c r="K65" s="92"/>
      <c r="L65" s="152"/>
      <c r="M65" s="154"/>
      <c r="N65" s="154"/>
      <c r="O65" s="154"/>
      <c r="P65" s="156" t="str">
        <f>'[1]реквизиты'!$G$8</f>
        <v>/г.Чебоксары/</v>
      </c>
      <c r="Q65" s="152"/>
      <c r="R65" s="96"/>
      <c r="S65" s="92"/>
    </row>
    <row r="66" spans="1:19" ht="12" customHeight="1">
      <c r="A66" s="415"/>
      <c r="B66" s="421"/>
      <c r="C66" s="421"/>
      <c r="D66" s="421"/>
      <c r="E66" s="59">
        <v>32</v>
      </c>
      <c r="F66" s="124"/>
      <c r="G66" s="104"/>
      <c r="H66" s="106"/>
      <c r="I66" s="101"/>
      <c r="J66" s="152"/>
      <c r="K66" s="92"/>
      <c r="L66" s="152"/>
      <c r="M66" s="154"/>
      <c r="N66" s="154"/>
      <c r="O66" s="154"/>
      <c r="P66" s="154"/>
      <c r="Q66" s="152"/>
      <c r="R66" s="102"/>
      <c r="S66" s="92"/>
    </row>
    <row r="67" spans="1:19" ht="12" customHeight="1" thickBot="1">
      <c r="A67" s="415">
        <v>64</v>
      </c>
      <c r="B67" s="417">
        <f>VLOOKUP(A67,'пр.взв.'!B36:H163,2,FALSE)</f>
        <v>0</v>
      </c>
      <c r="C67" s="417">
        <f>VLOOKUP(A67,'пр.взв.'!B36:H163,3,FALSE)</f>
        <v>0</v>
      </c>
      <c r="D67" s="417">
        <f>VLOOKUP(A67,'пр.взв.'!B36:H163,4,FALSE)</f>
        <v>0</v>
      </c>
      <c r="E67" s="109"/>
      <c r="F67" s="104"/>
      <c r="G67" s="104"/>
      <c r="H67" s="157" t="e">
        <f>HYPERLINK('[1]реквизиты'!$A$20)</f>
        <v>#REF!</v>
      </c>
      <c r="I67" s="108"/>
      <c r="J67" s="153" t="str">
        <f>HYPERLINK('[1]реквизиты'!$A$8)</f>
        <v>Гл. секретарь, судья МК</v>
      </c>
      <c r="K67" s="92"/>
      <c r="L67" s="152"/>
      <c r="M67" s="154"/>
      <c r="N67" s="154"/>
      <c r="O67" s="154"/>
      <c r="P67" s="158" t="str">
        <f>'[1]реквизиты'!$G$9</f>
        <v>Н.Ю. Глушкова</v>
      </c>
      <c r="Q67" s="152"/>
      <c r="R67" s="102"/>
      <c r="S67" s="92"/>
    </row>
    <row r="68" spans="1:19" ht="12" customHeight="1" thickBot="1">
      <c r="A68" s="416"/>
      <c r="B68" s="418"/>
      <c r="C68" s="418"/>
      <c r="D68" s="418"/>
      <c r="E68" s="104"/>
      <c r="F68" s="104"/>
      <c r="G68" s="104"/>
      <c r="H68" s="106"/>
      <c r="I68" s="101"/>
      <c r="J68" s="102"/>
      <c r="K68" s="152"/>
      <c r="L68" s="152"/>
      <c r="M68" s="152"/>
      <c r="N68" s="154"/>
      <c r="O68" s="154"/>
      <c r="P68" s="156" t="str">
        <f>'[1]реквизиты'!$G$10</f>
        <v>/г. Рязань/</v>
      </c>
      <c r="Q68" s="152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 t="e">
        <f>HYPERLINK('[1]реквизиты'!$A$22)</f>
        <v>#REF!</v>
      </c>
      <c r="I70" s="29"/>
      <c r="J70" s="29"/>
      <c r="K70" s="29"/>
      <c r="L70" s="55"/>
      <c r="M70" s="55"/>
      <c r="N70" s="55"/>
      <c r="O70" s="55"/>
      <c r="P70" s="55"/>
      <c r="Q70" s="26" t="e">
        <f>HYPERLINK('[1]реквизиты'!$G$22)</f>
        <v>#REF!</v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 t="e">
        <f>HYPERLINK('[1]реквизиты'!$G$23)</f>
        <v>#REF!</v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22" t="s">
        <v>29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91"/>
      <c r="T1" s="91"/>
      <c r="U1" s="91"/>
      <c r="V1" s="63"/>
      <c r="W1" s="63"/>
      <c r="X1" s="63"/>
    </row>
    <row r="2" spans="1:21" ht="16.5" customHeight="1" thickBot="1">
      <c r="A2" s="92"/>
      <c r="B2" s="93"/>
      <c r="C2" s="423" t="s">
        <v>30</v>
      </c>
      <c r="D2" s="423"/>
      <c r="E2" s="423"/>
      <c r="F2" s="423"/>
      <c r="G2" s="423"/>
      <c r="H2" s="452"/>
      <c r="I2" s="424" t="str">
        <f>HYPERLINK('[1]реквизиты'!$A$2)</f>
        <v>Первенство России среди юниоров 1992 - 93 гг.р.</v>
      </c>
      <c r="J2" s="425"/>
      <c r="K2" s="425"/>
      <c r="L2" s="425"/>
      <c r="M2" s="425"/>
      <c r="N2" s="425"/>
      <c r="O2" s="425"/>
      <c r="P2" s="425"/>
      <c r="Q2" s="425"/>
      <c r="R2" s="426"/>
      <c r="S2" s="92"/>
      <c r="T2" s="92"/>
      <c r="U2" s="92"/>
    </row>
    <row r="3" spans="1:21" ht="10.5" customHeight="1" thickBot="1">
      <c r="A3" s="58"/>
      <c r="B3" s="58"/>
      <c r="C3" s="94"/>
      <c r="D3" s="95"/>
      <c r="E3" s="407" t="str">
        <f>HYPERLINK('[1]реквизиты'!$A$3)</f>
        <v>13 - 17 февраля 2012 г.               г. Кстово</v>
      </c>
      <c r="F3" s="408"/>
      <c r="G3" s="408"/>
      <c r="H3" s="408"/>
      <c r="I3" s="408"/>
      <c r="J3" s="408"/>
      <c r="K3" s="408"/>
      <c r="L3" s="408"/>
      <c r="M3" s="408"/>
      <c r="N3" s="408"/>
      <c r="O3" s="96"/>
      <c r="P3" s="409" t="str">
        <f>HYPERLINK('пр.взв.'!G3)</f>
        <v>в.к. 82  кг</v>
      </c>
      <c r="Q3" s="410"/>
      <c r="R3" s="411"/>
      <c r="S3" s="97"/>
      <c r="T3" s="97"/>
      <c r="U3" s="92"/>
    </row>
    <row r="4" spans="1:21" ht="12" customHeight="1" thickBot="1">
      <c r="A4" s="419">
        <v>1</v>
      </c>
      <c r="B4" s="440" t="str">
        <f>VLOOKUP(A4,'пр.взв.'!B6:C133,2,FALSE)</f>
        <v>ЧИЧ Зауркан Ахмедович</v>
      </c>
      <c r="C4" s="440" t="str">
        <f>VLOOKUP(A4,'пр.взв.'!B6:H133,3,FALSE)</f>
        <v>28.03.1993 кмс</v>
      </c>
      <c r="D4" s="440" t="str">
        <f>VLOOKUP(A4,'пр.взв.'!B6:F133,4,FALSE)</f>
        <v>ЮФО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12"/>
      <c r="Q4" s="413"/>
      <c r="R4" s="414"/>
      <c r="S4" s="92"/>
      <c r="T4" s="92"/>
      <c r="U4" s="92"/>
    </row>
    <row r="5" spans="1:21" ht="12" customHeight="1">
      <c r="A5" s="415"/>
      <c r="B5" s="441"/>
      <c r="C5" s="441"/>
      <c r="D5" s="441"/>
      <c r="E5" s="59">
        <v>33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102"/>
      <c r="Q5" s="102"/>
      <c r="R5" s="102"/>
      <c r="S5" s="92"/>
      <c r="T5" s="92"/>
      <c r="U5" s="92"/>
    </row>
    <row r="6" spans="1:21" ht="12" customHeight="1" thickBot="1">
      <c r="A6" s="415">
        <v>33</v>
      </c>
      <c r="B6" s="421" t="str">
        <f>VLOOKUP(A6,'пр.взв.'!B8:C135,2,FALSE)</f>
        <v>ДАНИЕЛЯН Степан Артурович</v>
      </c>
      <c r="C6" s="421" t="str">
        <f>VLOOKUP(A6,'пр.взв.'!B8:H135,3,FALSE)</f>
        <v>06.04.1992 кмс</v>
      </c>
      <c r="D6" s="421" t="str">
        <f>VLOOKUP(A6,'пр.взв.'!B8:F135,4,FALSE)</f>
        <v>С.П.</v>
      </c>
      <c r="E6" s="180">
        <v>0.125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114"/>
      <c r="Q6" s="439" t="s">
        <v>25</v>
      </c>
      <c r="R6" s="439"/>
      <c r="S6" s="92"/>
      <c r="T6" s="92"/>
      <c r="U6" s="92"/>
    </row>
    <row r="7" spans="1:21" ht="12" customHeight="1" thickBot="1">
      <c r="A7" s="416"/>
      <c r="B7" s="441"/>
      <c r="C7" s="441"/>
      <c r="D7" s="441"/>
      <c r="E7" s="104"/>
      <c r="F7" s="83"/>
      <c r="G7" s="59">
        <v>17</v>
      </c>
      <c r="H7" s="115"/>
      <c r="I7" s="107"/>
      <c r="J7" s="116"/>
      <c r="K7" s="96"/>
      <c r="L7" s="117"/>
      <c r="M7" s="113"/>
      <c r="N7" s="114"/>
      <c r="O7" s="114"/>
      <c r="P7" s="114"/>
      <c r="Q7" s="439"/>
      <c r="R7" s="439"/>
      <c r="S7" s="92"/>
      <c r="T7" s="92"/>
      <c r="U7" s="92"/>
    </row>
    <row r="8" spans="1:21" ht="12" customHeight="1" thickBot="1">
      <c r="A8" s="419">
        <v>17</v>
      </c>
      <c r="B8" s="440" t="str">
        <f>VLOOKUP(A8,'пр.взв.'!B10:C137,2,FALSE)</f>
        <v>БОНДИКОВ Ян Константинович</v>
      </c>
      <c r="C8" s="440" t="str">
        <f>VLOOKUP(A8,'пр.взв.'!B10:H137,3,FALSE)</f>
        <v>18.10.1993 кмс</v>
      </c>
      <c r="D8" s="440" t="str">
        <f>VLOOKUP(A8,'пр.взв.'!B10:F137,4,FALSE)</f>
        <v>ПФО</v>
      </c>
      <c r="E8" s="96"/>
      <c r="F8" s="104"/>
      <c r="G8" s="180">
        <v>0.125</v>
      </c>
      <c r="H8" s="118"/>
      <c r="I8" s="119"/>
      <c r="J8" s="101"/>
      <c r="K8" s="102"/>
      <c r="L8" s="115"/>
      <c r="M8" s="107"/>
      <c r="N8" s="121"/>
      <c r="O8" s="121"/>
      <c r="P8" s="113"/>
      <c r="Q8" s="122"/>
      <c r="R8" s="123"/>
      <c r="S8" s="92"/>
      <c r="T8" s="92"/>
      <c r="U8" s="92"/>
    </row>
    <row r="9" spans="1:21" ht="12" customHeight="1">
      <c r="A9" s="415"/>
      <c r="B9" s="441"/>
      <c r="C9" s="441"/>
      <c r="D9" s="441"/>
      <c r="E9" s="59">
        <v>17</v>
      </c>
      <c r="F9" s="124"/>
      <c r="G9" s="104"/>
      <c r="H9" s="106"/>
      <c r="I9" s="125"/>
      <c r="J9" s="112"/>
      <c r="K9" s="102"/>
      <c r="L9" s="106"/>
      <c r="M9" s="112"/>
      <c r="N9" s="107"/>
      <c r="O9" s="122"/>
      <c r="P9" s="114"/>
      <c r="Q9" s="114"/>
      <c r="R9" s="127"/>
      <c r="S9" s="92"/>
      <c r="T9" s="92"/>
      <c r="U9" s="92"/>
    </row>
    <row r="10" spans="1:21" ht="12" customHeight="1" thickBot="1">
      <c r="A10" s="415">
        <v>49</v>
      </c>
      <c r="B10" s="442">
        <f>VLOOKUP(A10,'пр.взв.'!B12:C139,2,FALSE)</f>
        <v>0</v>
      </c>
      <c r="C10" s="442">
        <f>VLOOKUP(A10,'пр.взв.'!B12:H139,3,FALSE)</f>
        <v>0</v>
      </c>
      <c r="D10" s="442">
        <f>VLOOKUP(A10,'пр.взв.'!B12:F139,4,FALSE)</f>
        <v>0</v>
      </c>
      <c r="E10" s="109"/>
      <c r="F10" s="104"/>
      <c r="G10" s="104"/>
      <c r="H10" s="111"/>
      <c r="I10" s="125"/>
      <c r="J10" s="112"/>
      <c r="K10" s="102"/>
      <c r="L10" s="106"/>
      <c r="M10" s="107"/>
      <c r="N10" s="112"/>
      <c r="O10" s="113">
        <v>13</v>
      </c>
      <c r="P10" s="114"/>
      <c r="Q10" s="114"/>
      <c r="R10" s="127"/>
      <c r="S10" s="92"/>
      <c r="T10" s="92"/>
      <c r="U10" s="92"/>
    </row>
    <row r="11" spans="1:21" ht="12" customHeight="1" thickBot="1">
      <c r="A11" s="416"/>
      <c r="B11" s="443"/>
      <c r="C11" s="443"/>
      <c r="D11" s="443"/>
      <c r="E11" s="104"/>
      <c r="F11" s="104"/>
      <c r="G11" s="83"/>
      <c r="H11" s="112"/>
      <c r="I11" s="128"/>
      <c r="J11" s="101"/>
      <c r="K11" s="102"/>
      <c r="L11" s="106"/>
      <c r="M11" s="106"/>
      <c r="N11" s="115"/>
      <c r="O11" s="130"/>
      <c r="P11" s="114"/>
      <c r="Q11" s="114"/>
      <c r="R11" s="102"/>
      <c r="S11" s="92"/>
      <c r="T11" s="92"/>
      <c r="U11" s="92"/>
    </row>
    <row r="12" spans="1:21" ht="12" customHeight="1" thickBot="1">
      <c r="A12" s="419">
        <v>9</v>
      </c>
      <c r="B12" s="440" t="str">
        <f>VLOOKUP(A12,'пр.взв.'!B14:C141,2,FALSE)</f>
        <v>ПАШАЕВ Джавид Байрам оглы</v>
      </c>
      <c r="C12" s="440" t="str">
        <f>VLOOKUP(A12,'пр.взв.'!B14:H141,3,FALSE)</f>
        <v>12.04.92 кмс</v>
      </c>
      <c r="D12" s="440" t="str">
        <f>VLOOKUP(A12,'пр.взв.'!B14:F141,4,FALSE)</f>
        <v>УФО</v>
      </c>
      <c r="E12" s="96"/>
      <c r="F12" s="96"/>
      <c r="G12" s="104"/>
      <c r="H12" s="107"/>
      <c r="I12" s="59">
        <v>17</v>
      </c>
      <c r="J12" s="131"/>
      <c r="K12" s="101"/>
      <c r="L12" s="106"/>
      <c r="M12" s="106"/>
      <c r="N12" s="114"/>
      <c r="O12" s="132"/>
      <c r="P12" s="114">
        <v>17</v>
      </c>
      <c r="Q12" s="114"/>
      <c r="R12" s="101"/>
      <c r="S12" s="92"/>
      <c r="T12" s="92"/>
      <c r="U12" s="92"/>
    </row>
    <row r="13" spans="1:21" ht="12" customHeight="1" thickBot="1">
      <c r="A13" s="415"/>
      <c r="B13" s="441"/>
      <c r="C13" s="441"/>
      <c r="D13" s="441"/>
      <c r="E13" s="59">
        <v>9</v>
      </c>
      <c r="F13" s="104"/>
      <c r="G13" s="104"/>
      <c r="H13" s="126"/>
      <c r="I13" s="180">
        <v>0.16666666666666666</v>
      </c>
      <c r="J13" s="101"/>
      <c r="K13" s="61"/>
      <c r="L13" s="115"/>
      <c r="M13" s="106"/>
      <c r="N13" s="112"/>
      <c r="O13" s="133">
        <v>17</v>
      </c>
      <c r="P13" s="134"/>
      <c r="Q13" s="135"/>
      <c r="R13" s="127"/>
      <c r="S13" s="92"/>
      <c r="T13" s="92"/>
      <c r="U13" s="92"/>
    </row>
    <row r="14" spans="1:21" ht="12" customHeight="1" thickBot="1">
      <c r="A14" s="415">
        <v>41</v>
      </c>
      <c r="B14" s="442">
        <f>VLOOKUP(A14,'пр.взв.'!B16:C143,2,FALSE)</f>
        <v>0</v>
      </c>
      <c r="C14" s="442">
        <f>VLOOKUP(A14,'пр.взв.'!B16:H143,3,FALSE)</f>
        <v>0</v>
      </c>
      <c r="D14" s="442">
        <f>VLOOKUP(A14,'пр.взв.'!B16:F143,4,FALSE)</f>
        <v>0</v>
      </c>
      <c r="E14" s="109"/>
      <c r="F14" s="110"/>
      <c r="G14" s="104"/>
      <c r="H14" s="136"/>
      <c r="I14" s="116"/>
      <c r="J14" s="116"/>
      <c r="K14" s="62"/>
      <c r="L14" s="117"/>
      <c r="M14" s="115"/>
      <c r="N14" s="114"/>
      <c r="O14" s="114"/>
      <c r="P14" s="106"/>
      <c r="Q14" s="135"/>
      <c r="R14" s="127"/>
      <c r="S14" s="137"/>
      <c r="T14" s="92"/>
      <c r="U14" s="92"/>
    </row>
    <row r="15" spans="1:21" ht="12" customHeight="1" thickBot="1">
      <c r="A15" s="416"/>
      <c r="B15" s="443"/>
      <c r="C15" s="443"/>
      <c r="D15" s="443"/>
      <c r="E15" s="104"/>
      <c r="F15" s="83"/>
      <c r="G15" s="59">
        <v>9</v>
      </c>
      <c r="H15" s="129"/>
      <c r="I15" s="101"/>
      <c r="J15" s="101"/>
      <c r="K15" s="61"/>
      <c r="L15" s="115"/>
      <c r="M15" s="107"/>
      <c r="N15" s="113">
        <v>23</v>
      </c>
      <c r="O15" s="122"/>
      <c r="P15" s="127"/>
      <c r="Q15" s="125">
        <v>17</v>
      </c>
      <c r="R15" s="127"/>
      <c r="S15" s="137"/>
      <c r="T15" s="92"/>
      <c r="U15" s="92"/>
    </row>
    <row r="16" spans="1:21" ht="12" customHeight="1" thickBot="1">
      <c r="A16" s="419">
        <v>25</v>
      </c>
      <c r="B16" s="440" t="str">
        <f>VLOOKUP(A16,'пр.взв.'!B18:C145,2,FALSE)</f>
        <v>КУКУШКИН Федор Андреевич</v>
      </c>
      <c r="C16" s="440" t="str">
        <f>VLOOKUP(A16,'пр.взв.'!B18:H145,3,FALSE)</f>
        <v>16.06.1993 кмс</v>
      </c>
      <c r="D16" s="440" t="str">
        <f>VLOOKUP(A16,'пр.взв.'!B18:F145,4,FALSE)</f>
        <v>СЗФО</v>
      </c>
      <c r="E16" s="96"/>
      <c r="F16" s="104"/>
      <c r="G16" s="180">
        <v>0.125</v>
      </c>
      <c r="H16" s="111"/>
      <c r="I16" s="116"/>
      <c r="J16" s="116"/>
      <c r="K16" s="62"/>
      <c r="L16" s="117"/>
      <c r="M16" s="112"/>
      <c r="N16" s="120"/>
      <c r="O16" s="122"/>
      <c r="P16" s="106"/>
      <c r="Q16" s="138"/>
      <c r="R16" s="102"/>
      <c r="S16" s="137"/>
      <c r="T16" s="137"/>
      <c r="U16" s="137"/>
    </row>
    <row r="17" spans="1:21" ht="12" customHeight="1">
      <c r="A17" s="415"/>
      <c r="B17" s="441"/>
      <c r="C17" s="441"/>
      <c r="D17" s="441"/>
      <c r="E17" s="59">
        <v>25</v>
      </c>
      <c r="F17" s="124"/>
      <c r="G17" s="104"/>
      <c r="H17" s="106"/>
      <c r="I17" s="101"/>
      <c r="J17" s="101"/>
      <c r="K17" s="61"/>
      <c r="L17" s="106"/>
      <c r="M17" s="107"/>
      <c r="N17" s="126"/>
      <c r="O17" s="113">
        <v>31</v>
      </c>
      <c r="P17" s="106"/>
      <c r="Q17" s="139"/>
      <c r="R17" s="102"/>
      <c r="S17" s="137"/>
      <c r="T17" s="137"/>
      <c r="U17" s="137"/>
    </row>
    <row r="18" spans="1:21" ht="12" customHeight="1" thickBot="1">
      <c r="A18" s="415">
        <v>57</v>
      </c>
      <c r="B18" s="442">
        <f>VLOOKUP(A18,'пр.взв.'!B20:C147,2,FALSE)</f>
        <v>0</v>
      </c>
      <c r="C18" s="442">
        <f>VLOOKUP(A18,'пр.взв.'!B20:H147,3,FALSE)</f>
        <v>0</v>
      </c>
      <c r="D18" s="442">
        <f>VLOOKUP(A18,'пр.взв.'!B20:F147,4,FALSE)</f>
        <v>0</v>
      </c>
      <c r="E18" s="109"/>
      <c r="F18" s="104"/>
      <c r="G18" s="104"/>
      <c r="H18" s="111"/>
      <c r="I18" s="116"/>
      <c r="J18" s="116"/>
      <c r="K18" s="62"/>
      <c r="L18" s="117"/>
      <c r="M18" s="121"/>
      <c r="N18" s="129">
        <v>31</v>
      </c>
      <c r="O18" s="130"/>
      <c r="P18" s="106"/>
      <c r="Q18" s="139"/>
      <c r="R18" s="102"/>
      <c r="S18" s="137"/>
      <c r="T18" s="137"/>
      <c r="U18" s="137"/>
    </row>
    <row r="19" spans="1:21" ht="12" customHeight="1" thickBot="1">
      <c r="A19" s="416"/>
      <c r="B19" s="443"/>
      <c r="C19" s="443"/>
      <c r="D19" s="443"/>
      <c r="E19" s="104"/>
      <c r="F19" s="104"/>
      <c r="G19" s="104"/>
      <c r="H19" s="106"/>
      <c r="I19" s="101"/>
      <c r="J19" s="101"/>
      <c r="K19" s="59">
        <v>21</v>
      </c>
      <c r="L19" s="140"/>
      <c r="M19" s="114"/>
      <c r="N19" s="114"/>
      <c r="O19" s="132"/>
      <c r="P19" s="141">
        <v>31</v>
      </c>
      <c r="Q19" s="139"/>
      <c r="R19" s="59">
        <v>17</v>
      </c>
      <c r="S19" s="137"/>
      <c r="T19" s="137"/>
      <c r="U19" s="137"/>
    </row>
    <row r="20" spans="1:21" ht="12" customHeight="1" thickBot="1">
      <c r="A20" s="419">
        <v>5</v>
      </c>
      <c r="B20" s="440" t="str">
        <f>VLOOKUP(A20,'пр.взв.'!B6:C133,2,FALSE)</f>
        <v>МАНОХИН Николай Сергеевич</v>
      </c>
      <c r="C20" s="440" t="str">
        <f>VLOOKUP(A20,'пр.взв.'!B6:H133,3,FALSE)</f>
        <v>09.07.1992 кмс</v>
      </c>
      <c r="D20" s="440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80">
        <v>0.08333333333333333</v>
      </c>
      <c r="L20" s="126"/>
      <c r="M20" s="115"/>
      <c r="N20" s="112"/>
      <c r="O20" s="133">
        <v>19</v>
      </c>
      <c r="P20" s="127"/>
      <c r="Q20" s="132"/>
      <c r="R20" s="180">
        <v>0.16666666666666666</v>
      </c>
      <c r="S20" s="137"/>
      <c r="T20" s="137"/>
      <c r="U20" s="137"/>
    </row>
    <row r="21" spans="1:21" ht="12" customHeight="1">
      <c r="A21" s="415"/>
      <c r="B21" s="441"/>
      <c r="C21" s="441"/>
      <c r="D21" s="441"/>
      <c r="E21" s="59">
        <v>5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37"/>
      <c r="T21" s="137"/>
      <c r="U21" s="137"/>
    </row>
    <row r="22" spans="1:21" ht="12" customHeight="1" thickBot="1">
      <c r="A22" s="415">
        <v>37</v>
      </c>
      <c r="B22" s="442">
        <f>VLOOKUP(A22,'пр.взв.'!B24:C151,2,FALSE)</f>
        <v>0</v>
      </c>
      <c r="C22" s="442">
        <f>VLOOKUP(A22,'пр.взв.'!B24:H151,3,FALSE)</f>
        <v>0</v>
      </c>
      <c r="D22" s="442">
        <f>VLOOKUP(A22,'пр.взв.'!B24:F151,4,FALSE)</f>
        <v>0</v>
      </c>
      <c r="E22" s="109"/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7"/>
      <c r="Q22" s="143"/>
      <c r="R22" s="102"/>
      <c r="S22" s="83"/>
      <c r="T22" s="137"/>
      <c r="U22" s="137"/>
    </row>
    <row r="23" spans="1:21" ht="12" customHeight="1" thickBot="1">
      <c r="A23" s="416"/>
      <c r="B23" s="443"/>
      <c r="C23" s="443"/>
      <c r="D23" s="443"/>
      <c r="E23" s="104"/>
      <c r="F23" s="83"/>
      <c r="G23" s="59">
        <v>21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22</v>
      </c>
      <c r="R23" s="102"/>
      <c r="S23" s="104"/>
      <c r="T23" s="137"/>
      <c r="U23" s="137"/>
    </row>
    <row r="24" spans="1:21" ht="12" customHeight="1" thickBot="1">
      <c r="A24" s="419">
        <v>21</v>
      </c>
      <c r="B24" s="440" t="str">
        <f>VLOOKUP(A24,'пр.взв.'!B26:C153,2,FALSE)</f>
        <v>МКРДУМЯН Гагик Гайкович</v>
      </c>
      <c r="C24" s="440" t="str">
        <f>VLOOKUP(A24,'пр.взв.'!B26:H153,3,FALSE)</f>
        <v>05.06.1993 кмс</v>
      </c>
      <c r="D24" s="440" t="str">
        <f>VLOOKUP(A24,'пр.взв.'!B26:F153,4,FALSE)</f>
        <v>ЮФО</v>
      </c>
      <c r="E24" s="96"/>
      <c r="F24" s="104"/>
      <c r="G24" s="180">
        <v>0.08333333333333333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7"/>
      <c r="S24" s="137"/>
      <c r="T24" s="137"/>
      <c r="U24" s="137"/>
    </row>
    <row r="25" spans="1:21" ht="12" customHeight="1" thickBot="1">
      <c r="A25" s="415"/>
      <c r="B25" s="441"/>
      <c r="C25" s="441"/>
      <c r="D25" s="441"/>
      <c r="E25" s="59">
        <v>21</v>
      </c>
      <c r="F25" s="124"/>
      <c r="G25" s="104"/>
      <c r="H25" s="132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7"/>
      <c r="T25" s="137"/>
      <c r="U25" s="137"/>
    </row>
    <row r="26" spans="1:21" ht="12" customHeight="1" thickBot="1">
      <c r="A26" s="415">
        <v>53</v>
      </c>
      <c r="B26" s="442">
        <f>VLOOKUP(A26,'пр.взв.'!B28:C155,2,FALSE)</f>
        <v>0</v>
      </c>
      <c r="C26" s="442">
        <f>VLOOKUP(A26,'пр.взв.'!B28:H155,3,FALSE)</f>
        <v>0</v>
      </c>
      <c r="D26" s="442">
        <f>VLOOKUP(A26,'пр.взв.'!B28:F155,4,FALSE)</f>
        <v>0</v>
      </c>
      <c r="E26" s="109"/>
      <c r="F26" s="104"/>
      <c r="G26" s="104"/>
      <c r="H26" s="136"/>
      <c r="I26" s="112"/>
      <c r="J26" s="107"/>
      <c r="K26" s="62"/>
      <c r="L26" s="116"/>
      <c r="M26" s="62"/>
      <c r="N26" s="433" t="str">
        <f>VLOOKUP(R19,'пр.взв.'!B6:D133,2,FALSE)</f>
        <v>БОНДИКОВ Ян Константинович</v>
      </c>
      <c r="O26" s="434"/>
      <c r="P26" s="434"/>
      <c r="Q26" s="434"/>
      <c r="R26" s="435"/>
      <c r="S26" s="137"/>
      <c r="T26" s="137"/>
      <c r="U26" s="137"/>
    </row>
    <row r="27" spans="1:21" ht="12" customHeight="1" thickBot="1">
      <c r="A27" s="416"/>
      <c r="B27" s="443"/>
      <c r="C27" s="443"/>
      <c r="D27" s="443"/>
      <c r="E27" s="104"/>
      <c r="F27" s="104"/>
      <c r="G27" s="83"/>
      <c r="H27" s="112"/>
      <c r="I27" s="59">
        <v>21</v>
      </c>
      <c r="J27" s="147"/>
      <c r="K27" s="61"/>
      <c r="L27" s="101"/>
      <c r="M27" s="61"/>
      <c r="N27" s="436"/>
      <c r="O27" s="437"/>
      <c r="P27" s="437"/>
      <c r="Q27" s="437"/>
      <c r="R27" s="438"/>
      <c r="S27" s="137"/>
      <c r="T27" s="137"/>
      <c r="U27" s="137"/>
    </row>
    <row r="28" spans="1:21" ht="12" customHeight="1" thickBot="1">
      <c r="A28" s="419">
        <v>13</v>
      </c>
      <c r="B28" s="440" t="str">
        <f>VLOOKUP(A28,'пр.взв.'!B30:C157,2,FALSE)</f>
        <v>ЦИНЦАЛАШВИЛИ Беслан Нодарович</v>
      </c>
      <c r="C28" s="440" t="str">
        <f>VLOOKUP(A28,'пр.взв.'!B30:H157,3,FALSE)</f>
        <v>08.10.1993 кмс</v>
      </c>
      <c r="D28" s="440" t="str">
        <f>VLOOKUP(A28,'пр.взв.'!B30:F157,4,FALSE)</f>
        <v>Мос</v>
      </c>
      <c r="E28" s="96"/>
      <c r="F28" s="96"/>
      <c r="G28" s="104"/>
      <c r="H28" s="107"/>
      <c r="I28" s="180">
        <v>0.16666666666666666</v>
      </c>
      <c r="J28" s="112"/>
      <c r="K28" s="101"/>
      <c r="L28" s="101"/>
      <c r="M28" s="61"/>
      <c r="N28" s="112"/>
      <c r="O28" s="101"/>
      <c r="P28" s="115"/>
      <c r="Q28" s="112"/>
      <c r="R28" s="127"/>
      <c r="S28" s="137"/>
      <c r="T28" s="137"/>
      <c r="U28" s="137"/>
    </row>
    <row r="29" spans="1:21" ht="12" customHeight="1">
      <c r="A29" s="415"/>
      <c r="B29" s="441"/>
      <c r="C29" s="441"/>
      <c r="D29" s="441"/>
      <c r="E29" s="59">
        <v>13</v>
      </c>
      <c r="F29" s="104"/>
      <c r="G29" s="104"/>
      <c r="H29" s="126"/>
      <c r="I29" s="101"/>
      <c r="J29" s="102"/>
      <c r="K29" s="102"/>
      <c r="L29" s="101"/>
      <c r="M29" s="61"/>
      <c r="N29" s="101"/>
      <c r="O29" s="92"/>
      <c r="P29" s="107"/>
      <c r="Q29" s="112"/>
      <c r="R29" s="127"/>
      <c r="S29" s="137"/>
      <c r="T29" s="137"/>
      <c r="U29" s="137"/>
    </row>
    <row r="30" spans="1:21" ht="12" customHeight="1" thickBot="1">
      <c r="A30" s="415">
        <v>45</v>
      </c>
      <c r="B30" s="442">
        <f>VLOOKUP(A30,'пр.взв.'!B32:C159,2,FALSE)</f>
        <v>0</v>
      </c>
      <c r="C30" s="442">
        <f>VLOOKUP(A30,'пр.взв.'!B32:H159,3,FALSE)</f>
        <v>0</v>
      </c>
      <c r="D30" s="442">
        <f>VLOOKUP(A30,'пр.взв.'!B32:F159,4,FALSE)</f>
        <v>0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7"/>
      <c r="T30" s="137"/>
      <c r="U30" s="137"/>
    </row>
    <row r="31" spans="1:21" ht="12" customHeight="1" thickBot="1">
      <c r="A31" s="416"/>
      <c r="B31" s="443"/>
      <c r="C31" s="443"/>
      <c r="D31" s="443"/>
      <c r="E31" s="104"/>
      <c r="F31" s="83"/>
      <c r="G31" s="59">
        <v>13</v>
      </c>
      <c r="H31" s="129"/>
      <c r="I31" s="101"/>
      <c r="J31" s="102"/>
      <c r="K31" s="102"/>
      <c r="L31" s="101"/>
      <c r="M31" s="75">
        <v>24</v>
      </c>
      <c r="N31" s="101"/>
      <c r="O31" s="101"/>
      <c r="P31" s="102"/>
      <c r="Q31" s="102"/>
      <c r="R31" s="102"/>
      <c r="S31" s="137"/>
      <c r="T31" s="137"/>
      <c r="U31" s="137"/>
    </row>
    <row r="32" spans="1:21" ht="12" customHeight="1" thickBot="1">
      <c r="A32" s="419">
        <v>29</v>
      </c>
      <c r="B32" s="440" t="str">
        <f>VLOOKUP(A32,'пр.взв.'!B34:C161,2,FALSE)</f>
        <v>НАНУШЯН Саркис Спиридонович</v>
      </c>
      <c r="C32" s="440" t="str">
        <f>VLOOKUP(A32,'пр.взв.'!B34:H161,3,FALSE)</f>
        <v>14.09.1992 1</v>
      </c>
      <c r="D32" s="440" t="str">
        <f>VLOOKUP(A32,'пр.взв.'!B34:F161,4,FALSE)</f>
        <v>ЦФО</v>
      </c>
      <c r="E32" s="96"/>
      <c r="F32" s="104"/>
      <c r="G32" s="180">
        <v>0.16666666666666666</v>
      </c>
      <c r="H32" s="111"/>
      <c r="I32" s="116"/>
      <c r="J32" s="96"/>
      <c r="K32" s="96"/>
      <c r="L32" s="116"/>
      <c r="M32" s="62"/>
      <c r="N32" s="427" t="str">
        <f>VLOOKUP(M31,'пр.взв.'!B6:H133,2,FALSE)</f>
        <v>КОРЕЛИ Георгий Кобаевич</v>
      </c>
      <c r="O32" s="428"/>
      <c r="P32" s="428"/>
      <c r="Q32" s="428"/>
      <c r="R32" s="429"/>
      <c r="S32" s="137"/>
      <c r="T32" s="137"/>
      <c r="U32" s="137"/>
    </row>
    <row r="33" spans="1:21" ht="12" customHeight="1" thickBot="1">
      <c r="A33" s="415"/>
      <c r="B33" s="441"/>
      <c r="C33" s="441"/>
      <c r="D33" s="441"/>
      <c r="E33" s="59">
        <v>29</v>
      </c>
      <c r="F33" s="124"/>
      <c r="G33" s="104"/>
      <c r="H33" s="106"/>
      <c r="I33" s="101"/>
      <c r="J33" s="102"/>
      <c r="K33" s="102"/>
      <c r="L33" s="101"/>
      <c r="M33" s="61"/>
      <c r="N33" s="430"/>
      <c r="O33" s="431"/>
      <c r="P33" s="431"/>
      <c r="Q33" s="431"/>
      <c r="R33" s="432"/>
      <c r="S33" s="137"/>
      <c r="T33" s="92"/>
      <c r="U33" s="92"/>
    </row>
    <row r="34" spans="1:21" ht="12" customHeight="1" thickBot="1">
      <c r="A34" s="415">
        <v>61</v>
      </c>
      <c r="B34" s="444">
        <f>VLOOKUP(A34,'пр.взв.'!B36:C163,2,FALSE)</f>
        <v>0</v>
      </c>
      <c r="C34" s="444">
        <f>VLOOKUP(A34,'пр.взв.'!B36:H163,3,FALSE)</f>
        <v>0</v>
      </c>
      <c r="D34" s="444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416"/>
      <c r="B35" s="445"/>
      <c r="C35" s="445"/>
      <c r="D35" s="445"/>
      <c r="E35" s="104"/>
      <c r="F35" s="104"/>
      <c r="G35" s="104"/>
      <c r="H35" s="106"/>
      <c r="I35" s="101"/>
      <c r="J35" s="102"/>
      <c r="K35" s="102"/>
      <c r="L35" s="101"/>
      <c r="M35" s="60">
        <v>7</v>
      </c>
      <c r="N35" s="101"/>
      <c r="O35" s="101"/>
      <c r="P35" s="102"/>
      <c r="Q35" s="102"/>
      <c r="R35" s="102"/>
      <c r="S35" s="92"/>
      <c r="T35" s="92"/>
      <c r="U35" s="92"/>
    </row>
    <row r="36" spans="1:21" ht="6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19">
        <v>3</v>
      </c>
      <c r="B37" s="440" t="str">
        <f>VLOOKUP(A37,'пр.взв.'!B6:H133,2,FALSE)</f>
        <v>ЛЯФИШЕВ Салим Асланович</v>
      </c>
      <c r="C37" s="440" t="str">
        <f>VLOOKUP(A37,'пр.взв.'!B6:H133,3,FALSE)</f>
        <v>26.05.1993 кмс</v>
      </c>
      <c r="D37" s="440" t="str">
        <f>VLOOKUP(A37,'пр.взв.'!B6:H133,4,FALSE)</f>
        <v>ЮФО</v>
      </c>
      <c r="E37" s="96"/>
      <c r="F37" s="96"/>
      <c r="G37" s="98"/>
      <c r="H37" s="102"/>
      <c r="I37" s="100"/>
      <c r="J37" s="101"/>
      <c r="K37" s="102"/>
      <c r="L37" s="101"/>
      <c r="M37" s="182">
        <v>0.125</v>
      </c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415"/>
      <c r="B38" s="441"/>
      <c r="C38" s="441"/>
      <c r="D38" s="441"/>
      <c r="E38" s="59">
        <v>3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415">
        <v>35</v>
      </c>
      <c r="B39" s="442">
        <f>VLOOKUP(A39,'пр.взв.'!B8:H135,2,FALSE)</f>
        <v>0</v>
      </c>
      <c r="C39" s="442">
        <f>VLOOKUP(A39,'пр.взв.'!B8:H135,3,FALSE)</f>
        <v>0</v>
      </c>
      <c r="D39" s="442">
        <f>VLOOKUP(A39,'пр.взв.'!B8:H135,4,FALSE)</f>
        <v>0</v>
      </c>
      <c r="E39" s="109"/>
      <c r="F39" s="110"/>
      <c r="G39" s="104"/>
      <c r="H39" s="111"/>
      <c r="I39" s="112"/>
      <c r="J39" s="101"/>
      <c r="K39" s="102"/>
      <c r="L39" s="101"/>
      <c r="M39" s="75">
        <v>7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16"/>
      <c r="B40" s="443"/>
      <c r="C40" s="443"/>
      <c r="D40" s="443"/>
      <c r="E40" s="104"/>
      <c r="F40" s="83"/>
      <c r="G40" s="59">
        <v>19</v>
      </c>
      <c r="H40" s="115"/>
      <c r="I40" s="107"/>
      <c r="J40" s="116"/>
      <c r="K40" s="96"/>
      <c r="L40" s="116"/>
      <c r="M40" s="62"/>
      <c r="N40" s="446" t="str">
        <f>VLOOKUP(M39,'пр.взв.'!B6:H147,2,FALSE)</f>
        <v>ГАЛСТЯН Самвел МКРТИЧОВИЧ</v>
      </c>
      <c r="O40" s="447"/>
      <c r="P40" s="447"/>
      <c r="Q40" s="447"/>
      <c r="R40" s="448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19">
        <v>19</v>
      </c>
      <c r="B41" s="440" t="str">
        <f>VLOOKUP(A41,'пр.взв.'!B10:H137,2,FALSE)</f>
        <v>ГОГУЕВ Солтан-Мурат Тохтарович</v>
      </c>
      <c r="C41" s="440" t="str">
        <f>VLOOKUP(A41,'пр.взв.'!B10:H137,3,FALSE)</f>
        <v>23.07.1992 кмс</v>
      </c>
      <c r="D41" s="440" t="str">
        <f>VLOOKUP(A41,'пр.взв.'!B10:H137,4,FALSE)</f>
        <v>СКФО</v>
      </c>
      <c r="E41" s="96"/>
      <c r="F41" s="104"/>
      <c r="G41" s="180">
        <v>0.125</v>
      </c>
      <c r="H41" s="118"/>
      <c r="I41" s="119"/>
      <c r="J41" s="101"/>
      <c r="K41" s="102"/>
      <c r="L41" s="101"/>
      <c r="M41" s="61"/>
      <c r="N41" s="449"/>
      <c r="O41" s="450"/>
      <c r="P41" s="450"/>
      <c r="Q41" s="450"/>
      <c r="R41" s="451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15"/>
      <c r="B42" s="441"/>
      <c r="C42" s="441"/>
      <c r="D42" s="441"/>
      <c r="E42" s="59">
        <v>19</v>
      </c>
      <c r="F42" s="124"/>
      <c r="G42" s="104"/>
      <c r="H42" s="106"/>
      <c r="I42" s="125"/>
      <c r="J42" s="112"/>
      <c r="K42" s="102"/>
      <c r="L42" s="101"/>
      <c r="M42" s="61"/>
      <c r="N42" s="112"/>
      <c r="O42" s="101"/>
      <c r="P42" s="115"/>
      <c r="Q42" s="112"/>
      <c r="R42" s="127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15">
        <v>51</v>
      </c>
      <c r="B43" s="442">
        <f>VLOOKUP(A43,'пр.взв.'!B12:H139,2,FALSE)</f>
        <v>0</v>
      </c>
      <c r="C43" s="442">
        <f>VLOOKUP(A43,'пр.взв.'!B12:H139,3,FALSE)</f>
        <v>0</v>
      </c>
      <c r="D43" s="442">
        <f>VLOOKUP(A43,'пр.взв.'!B12:H139,4,FALSE)</f>
        <v>0</v>
      </c>
      <c r="E43" s="109"/>
      <c r="F43" s="104"/>
      <c r="G43" s="104"/>
      <c r="H43" s="111"/>
      <c r="I43" s="125"/>
      <c r="J43" s="112"/>
      <c r="K43" s="102"/>
      <c r="L43" s="101"/>
      <c r="M43" s="61"/>
      <c r="N43" s="101"/>
      <c r="O43" s="108"/>
      <c r="P43" s="107"/>
      <c r="Q43" s="112"/>
      <c r="R43" s="127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16"/>
      <c r="B44" s="443"/>
      <c r="C44" s="443"/>
      <c r="D44" s="443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19">
        <v>11</v>
      </c>
      <c r="B45" s="440" t="str">
        <f>VLOOKUP(A45,'пр.взв.'!B14:H141,2,FALSE)</f>
        <v>ЖЕЛАГА Филипп Олегович</v>
      </c>
      <c r="C45" s="440" t="str">
        <f>VLOOKUP(A45,'пр.взв.'!B14:H141,3,FALSE)</f>
        <v>15.02.1992 кмс</v>
      </c>
      <c r="D45" s="440" t="str">
        <f>VLOOKUP(A45,'пр.взв.'!B14:H141,4,FALSE)</f>
        <v>ЦФО</v>
      </c>
      <c r="E45" s="96"/>
      <c r="F45" s="96"/>
      <c r="G45" s="104"/>
      <c r="H45" s="107"/>
      <c r="I45" s="59">
        <v>19</v>
      </c>
      <c r="J45" s="131"/>
      <c r="K45" s="102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415"/>
      <c r="B46" s="441"/>
      <c r="C46" s="441"/>
      <c r="D46" s="441"/>
      <c r="E46" s="59">
        <v>11</v>
      </c>
      <c r="F46" s="104"/>
      <c r="G46" s="104"/>
      <c r="H46" s="126"/>
      <c r="I46" s="181" t="s">
        <v>192</v>
      </c>
      <c r="J46" s="101"/>
      <c r="K46" s="61"/>
      <c r="L46" s="101"/>
      <c r="M46" s="61"/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415">
        <v>43</v>
      </c>
      <c r="B47" s="442">
        <f>VLOOKUP(A47,'пр.взв.'!B16:H143,2,FALSE)</f>
        <v>0</v>
      </c>
      <c r="C47" s="442">
        <f>VLOOKUP(A47,'пр.взв.'!B16:H143,3,FALSE)</f>
        <v>0</v>
      </c>
      <c r="D47" s="442">
        <f>VLOOKUP(A47,'пр.взв.'!B16:H143,4,FALSE)</f>
        <v>0</v>
      </c>
      <c r="E47" s="109"/>
      <c r="F47" s="110"/>
      <c r="G47" s="104"/>
      <c r="H47" s="136"/>
      <c r="I47" s="116"/>
      <c r="J47" s="116"/>
      <c r="K47" s="62"/>
      <c r="L47" s="116"/>
      <c r="M47" s="62"/>
      <c r="N47" s="433" t="str">
        <f>VLOOKUP('пр.хода Б'!R18,'пр.взв.'!B6:H139,2,FALSE)</f>
        <v>МАТЕВОСЯН Тигран Эдуардович</v>
      </c>
      <c r="O47" s="434"/>
      <c r="P47" s="434"/>
      <c r="Q47" s="434"/>
      <c r="R47" s="435"/>
      <c r="S47" s="92"/>
      <c r="T47" s="92"/>
      <c r="U47" s="92"/>
    </row>
    <row r="48" spans="1:21" ht="12" customHeight="1" thickBot="1">
      <c r="A48" s="416"/>
      <c r="B48" s="443"/>
      <c r="C48" s="443"/>
      <c r="D48" s="443"/>
      <c r="E48" s="104"/>
      <c r="F48" s="83"/>
      <c r="G48" s="59">
        <v>27</v>
      </c>
      <c r="H48" s="129"/>
      <c r="I48" s="101"/>
      <c r="J48" s="101"/>
      <c r="K48" s="61"/>
      <c r="L48" s="101"/>
      <c r="M48" s="61"/>
      <c r="N48" s="436"/>
      <c r="O48" s="437"/>
      <c r="P48" s="437"/>
      <c r="Q48" s="437"/>
      <c r="R48" s="438"/>
      <c r="S48" s="92"/>
      <c r="T48" s="92"/>
      <c r="U48" s="92"/>
    </row>
    <row r="49" spans="1:21" ht="12" customHeight="1" thickBot="1">
      <c r="A49" s="419">
        <v>27</v>
      </c>
      <c r="B49" s="440" t="str">
        <f>VLOOKUP(A49,'пр.взв.'!B18:H145,2,FALSE)</f>
        <v>ВОДОПЬЯНОВ Михаил Валерьевич</v>
      </c>
      <c r="C49" s="440" t="str">
        <f>VLOOKUP(A49,'пр.взв.'!B18:H145,3,FALSE)</f>
        <v>09.03.1994 кмс</v>
      </c>
      <c r="D49" s="440" t="str">
        <f>VLOOKUP(A49,'пр.взв.'!B18:H145,4,FALSE)</f>
        <v>ПФО</v>
      </c>
      <c r="E49" s="96"/>
      <c r="F49" s="104"/>
      <c r="G49" s="180">
        <v>0.125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415"/>
      <c r="B50" s="441"/>
      <c r="C50" s="441"/>
      <c r="D50" s="441"/>
      <c r="E50" s="59">
        <v>27</v>
      </c>
      <c r="F50" s="124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415">
        <v>59</v>
      </c>
      <c r="B51" s="442">
        <f>VLOOKUP(A51,'пр.взв.'!B20:H147,2,FALSE)</f>
        <v>0</v>
      </c>
      <c r="C51" s="442">
        <f>VLOOKUP(A51,'пр.взв.'!B20:H147,3,FALSE)</f>
        <v>0</v>
      </c>
      <c r="D51" s="442">
        <f>VLOOKUP(A51,'пр.взв.'!B20:H147,4,FALSE)</f>
        <v>0</v>
      </c>
      <c r="E51" s="109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416"/>
      <c r="B52" s="443"/>
      <c r="C52" s="443"/>
      <c r="D52" s="443"/>
      <c r="E52" s="104"/>
      <c r="F52" s="104"/>
      <c r="G52" s="104"/>
      <c r="H52" s="106"/>
      <c r="I52" s="101"/>
      <c r="J52" s="101"/>
      <c r="K52" s="59">
        <v>7</v>
      </c>
      <c r="L52" s="151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19">
        <v>7</v>
      </c>
      <c r="B53" s="440" t="str">
        <f>VLOOKUP(A53,'пр.взв.'!B6:H133,2,FALSE)</f>
        <v>ГАЛСТЯН Самвел МКРТИЧОВИЧ</v>
      </c>
      <c r="C53" s="440" t="str">
        <f>VLOOKUP(A53,'пр.взв.'!B6:H133,3,FALSE)</f>
        <v>22.07.1993 мс</v>
      </c>
      <c r="D53" s="440" t="str">
        <f>VLOOKUP(A53,'пр.взв.'!B6:H133,4,FALSE)</f>
        <v>ЮФО</v>
      </c>
      <c r="E53" s="96"/>
      <c r="F53" s="96"/>
      <c r="G53" s="98"/>
      <c r="H53" s="98"/>
      <c r="I53" s="113"/>
      <c r="J53" s="122"/>
      <c r="K53" s="180">
        <v>0.125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415"/>
      <c r="B54" s="441"/>
      <c r="C54" s="441"/>
      <c r="D54" s="441"/>
      <c r="E54" s="59">
        <v>7</v>
      </c>
      <c r="F54" s="104"/>
      <c r="G54" s="105"/>
      <c r="H54" s="106"/>
      <c r="I54" s="107"/>
      <c r="J54" s="115"/>
      <c r="K54" s="61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415">
        <v>39</v>
      </c>
      <c r="B55" s="442">
        <f>VLOOKUP(A55,'пр.взв.'!B24:H151,2,FALSE)</f>
        <v>0</v>
      </c>
      <c r="C55" s="442">
        <f>VLOOKUP(A55,'пр.взв.'!B24:H151,3,FALSE)</f>
        <v>0</v>
      </c>
      <c r="D55" s="442">
        <f>VLOOKUP(A55,'пр.взв.'!B24:H151,4,FALSE)</f>
        <v>0</v>
      </c>
      <c r="E55" s="109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416"/>
      <c r="B56" s="443"/>
      <c r="C56" s="443"/>
      <c r="D56" s="443"/>
      <c r="E56" s="104"/>
      <c r="F56" s="83"/>
      <c r="G56" s="59">
        <v>7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19">
        <v>23</v>
      </c>
      <c r="B57" s="440" t="str">
        <f>VLOOKUP(A57,'пр.взв.'!B26:H153,2,FALSE)</f>
        <v>ГУЛИЕВ Горхмаз Сахавет Оглы</v>
      </c>
      <c r="C57" s="440" t="str">
        <f>VLOOKUP(A57,'пр.взв.'!B26:H153,3,FALSE)</f>
        <v>21.04.1992 кмс</v>
      </c>
      <c r="D57" s="440" t="str">
        <f>VLOOKUP(A57,'пр.взв.'!B26:H153,4,FALSE)</f>
        <v>СФО</v>
      </c>
      <c r="E57" s="96"/>
      <c r="F57" s="104"/>
      <c r="G57" s="181" t="s">
        <v>191</v>
      </c>
      <c r="H57" s="146"/>
      <c r="I57" s="115"/>
      <c r="J57" s="112"/>
      <c r="K57" s="61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415"/>
      <c r="B58" s="441"/>
      <c r="C58" s="441"/>
      <c r="D58" s="441"/>
      <c r="E58" s="59">
        <v>23</v>
      </c>
      <c r="F58" s="124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415">
        <v>55</v>
      </c>
      <c r="B59" s="442">
        <f>VLOOKUP(A59,'пр.взв.'!B28:H155,2,FALSE)</f>
        <v>0</v>
      </c>
      <c r="C59" s="442">
        <f>VLOOKUP(A59,'пр.взв.'!B28:H155,3,FALSE)</f>
        <v>0</v>
      </c>
      <c r="D59" s="442">
        <f>VLOOKUP(A59,'пр.взв.'!B28:H155,4,FALSE)</f>
        <v>0</v>
      </c>
      <c r="E59" s="109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416"/>
      <c r="B60" s="443"/>
      <c r="C60" s="443"/>
      <c r="D60" s="443"/>
      <c r="E60" s="104"/>
      <c r="F60" s="104"/>
      <c r="G60" s="83"/>
      <c r="H60" s="112"/>
      <c r="I60" s="59">
        <v>7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19">
        <v>15</v>
      </c>
      <c r="B61" s="440" t="str">
        <f>VLOOKUP(A61,'пр.взв.'!B30:H157,2,FALSE)</f>
        <v>КАЗЫМЛЫ Гусейн Арзуман оглы</v>
      </c>
      <c r="C61" s="440" t="str">
        <f>VLOOKUP(A61,'пр.взв.'!B30:H157,3,FALSE)</f>
        <v>21.06. 92 кмс</v>
      </c>
      <c r="D61" s="440" t="str">
        <f>VLOOKUP(A61,'пр.взв.'!B30:H157,4,FALSE)</f>
        <v>УФО</v>
      </c>
      <c r="E61" s="96"/>
      <c r="F61" s="96"/>
      <c r="G61" s="104"/>
      <c r="H61" s="107"/>
      <c r="I61" s="180">
        <v>0.12569444444444444</v>
      </c>
      <c r="J61" s="112"/>
      <c r="K61" s="102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415"/>
      <c r="B62" s="441"/>
      <c r="C62" s="441"/>
      <c r="D62" s="441"/>
      <c r="E62" s="59">
        <v>15</v>
      </c>
      <c r="F62" s="104"/>
      <c r="G62" s="104"/>
      <c r="H62" s="126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415">
        <v>47</v>
      </c>
      <c r="B63" s="442">
        <f>VLOOKUP(A63,'пр.взв.'!B32:H159,2,FALSE)</f>
        <v>0</v>
      </c>
      <c r="C63" s="442">
        <f>VLOOKUP(A63,'пр.взв.'!B32:H159,3,FALSE)</f>
        <v>0</v>
      </c>
      <c r="D63" s="442">
        <f>VLOOKUP(A63,'пр.взв.'!B32:H159,4,FALSE)</f>
        <v>0</v>
      </c>
      <c r="E63" s="109"/>
      <c r="F63" s="110"/>
      <c r="G63" s="104"/>
      <c r="H63" s="136"/>
      <c r="I63" s="116"/>
      <c r="J63" s="96"/>
      <c r="K63" s="152"/>
      <c r="L63" s="152"/>
      <c r="M63" s="152"/>
      <c r="N63" s="152"/>
      <c r="O63" s="152"/>
      <c r="P63" s="152"/>
      <c r="Q63" s="152"/>
      <c r="R63" s="96"/>
      <c r="S63" s="92"/>
      <c r="T63" s="92"/>
      <c r="U63" s="92"/>
    </row>
    <row r="64" spans="1:21" ht="12" customHeight="1" thickBot="1">
      <c r="A64" s="416"/>
      <c r="B64" s="443"/>
      <c r="C64" s="443"/>
      <c r="D64" s="443"/>
      <c r="E64" s="104"/>
      <c r="F64" s="83"/>
      <c r="G64" s="59">
        <v>31</v>
      </c>
      <c r="H64" s="129"/>
      <c r="I64" s="101"/>
      <c r="J64" s="153" t="str">
        <f>HYPERLINK('[1]реквизиты'!$A$6)</f>
        <v>Гл. судья, судья МК</v>
      </c>
      <c r="K64" s="92"/>
      <c r="L64" s="152"/>
      <c r="M64" s="154"/>
      <c r="N64" s="154"/>
      <c r="O64" s="154"/>
      <c r="P64" s="155" t="str">
        <f>'[1]реквизиты'!$G$7</f>
        <v>А.Б. Рыбаков</v>
      </c>
      <c r="Q64" s="152"/>
      <c r="R64" s="102"/>
      <c r="S64" s="92"/>
      <c r="T64" s="92"/>
      <c r="U64" s="92"/>
    </row>
    <row r="65" spans="1:21" ht="12" customHeight="1" thickBot="1">
      <c r="A65" s="419">
        <v>31</v>
      </c>
      <c r="B65" s="440" t="str">
        <f>VLOOKUP(A65,'пр.взв.'!B34:H161,2,FALSE)</f>
        <v>МАНУКЯН Арутян Самвелович</v>
      </c>
      <c r="C65" s="440" t="str">
        <f>VLOOKUP(A65,'пр.взв.'!B34:H161,3,FALSE)</f>
        <v>29.03.1993 кмс</v>
      </c>
      <c r="D65" s="440" t="str">
        <f>VLOOKUP(A65,'пр.взв.'!B34:H161,4,FALSE)</f>
        <v>ЦФО</v>
      </c>
      <c r="E65" s="96"/>
      <c r="F65" s="104"/>
      <c r="G65" s="180">
        <v>0.16666666666666666</v>
      </c>
      <c r="H65" s="111"/>
      <c r="I65" s="116"/>
      <c r="J65" s="152"/>
      <c r="K65" s="92"/>
      <c r="L65" s="152"/>
      <c r="M65" s="154"/>
      <c r="N65" s="154"/>
      <c r="O65" s="154"/>
      <c r="P65" s="156" t="str">
        <f>'[1]реквизиты'!$G$8</f>
        <v>/г.Чебоксары/</v>
      </c>
      <c r="Q65" s="152"/>
      <c r="R65" s="96"/>
      <c r="S65" s="92"/>
      <c r="T65" s="92"/>
      <c r="U65" s="92"/>
    </row>
    <row r="66" spans="1:21" ht="12" customHeight="1">
      <c r="A66" s="415"/>
      <c r="B66" s="441"/>
      <c r="C66" s="441"/>
      <c r="D66" s="441"/>
      <c r="E66" s="59">
        <v>31</v>
      </c>
      <c r="F66" s="124"/>
      <c r="G66" s="104"/>
      <c r="H66" s="106"/>
      <c r="I66" s="101"/>
      <c r="J66" s="152"/>
      <c r="K66" s="92"/>
      <c r="L66" s="152"/>
      <c r="M66" s="154"/>
      <c r="N66" s="154"/>
      <c r="O66" s="154"/>
      <c r="P66" s="154"/>
      <c r="Q66" s="152"/>
      <c r="R66" s="102"/>
      <c r="S66" s="92"/>
      <c r="T66" s="92"/>
      <c r="U66" s="92"/>
    </row>
    <row r="67" spans="1:21" ht="12" customHeight="1" thickBot="1">
      <c r="A67" s="415">
        <v>63</v>
      </c>
      <c r="B67" s="444">
        <f>VLOOKUP(A67,'пр.взв.'!B36:H163,2,FALSE)</f>
        <v>0</v>
      </c>
      <c r="C67" s="444">
        <f>VLOOKUP(A67,'пр.взв.'!B36:H163,3,FALSE)</f>
        <v>0</v>
      </c>
      <c r="D67" s="444">
        <f>VLOOKUP(A67,'пр.взв.'!B36:H163,4,FALSE)</f>
        <v>0</v>
      </c>
      <c r="E67" s="109"/>
      <c r="F67" s="104"/>
      <c r="G67" s="104"/>
      <c r="H67" s="157" t="e">
        <f>HYPERLINK('[1]реквизиты'!$A$20)</f>
        <v>#REF!</v>
      </c>
      <c r="I67" s="108"/>
      <c r="J67" s="153" t="str">
        <f>HYPERLINK('[1]реквизиты'!$A$8)</f>
        <v>Гл. секретарь, судья МК</v>
      </c>
      <c r="K67" s="92"/>
      <c r="L67" s="152"/>
      <c r="M67" s="154"/>
      <c r="N67" s="154"/>
      <c r="O67" s="154"/>
      <c r="P67" s="158" t="str">
        <f>'[1]реквизиты'!$G$9</f>
        <v>Н.Ю. Глушкова</v>
      </c>
      <c r="Q67" s="152"/>
      <c r="R67" s="102"/>
      <c r="S67" s="92"/>
      <c r="T67" s="92"/>
      <c r="U67" s="92"/>
    </row>
    <row r="68" spans="1:21" ht="12" customHeight="1" thickBot="1">
      <c r="A68" s="416"/>
      <c r="B68" s="445"/>
      <c r="C68" s="445"/>
      <c r="D68" s="445"/>
      <c r="E68" s="104"/>
      <c r="F68" s="104"/>
      <c r="G68" s="104"/>
      <c r="H68" s="106"/>
      <c r="I68" s="101"/>
      <c r="J68" s="102"/>
      <c r="K68" s="152"/>
      <c r="L68" s="152"/>
      <c r="M68" s="152"/>
      <c r="N68" s="154"/>
      <c r="O68" s="154"/>
      <c r="P68" s="156" t="str">
        <f>'[1]реквизиты'!$G$10</f>
        <v>/г. Рязань/</v>
      </c>
      <c r="Q68" s="152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52"/>
      <c r="L69" s="152"/>
      <c r="M69" s="152"/>
      <c r="N69" s="154"/>
      <c r="O69" s="154"/>
      <c r="P69" s="154"/>
      <c r="Q69" s="152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9" t="e">
        <f>HYPERLINK('[1]реквизиты'!$A$22)</f>
        <v>#REF!</v>
      </c>
      <c r="I70" s="108"/>
      <c r="J70" s="108"/>
      <c r="K70" s="152"/>
      <c r="L70" s="152"/>
      <c r="M70" s="152"/>
      <c r="N70" s="152"/>
      <c r="O70" s="152"/>
      <c r="P70" s="152"/>
      <c r="Q70" s="152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60" t="e">
        <f>HYPERLINK('[1]реквизиты'!$G$23)</f>
        <v>#REF!</v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7:A68"/>
    <mergeCell ref="B67:B68"/>
    <mergeCell ref="C67:C68"/>
    <mergeCell ref="D67:D68"/>
    <mergeCell ref="A65:A66"/>
    <mergeCell ref="B65:B66"/>
    <mergeCell ref="C65:C66"/>
    <mergeCell ref="D65:D66"/>
    <mergeCell ref="B63:B64"/>
    <mergeCell ref="C63:C64"/>
    <mergeCell ref="D63:D64"/>
    <mergeCell ref="A61:A62"/>
    <mergeCell ref="B61:B62"/>
    <mergeCell ref="C61:C62"/>
    <mergeCell ref="D61:D62"/>
    <mergeCell ref="A63:A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D41:D42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B43:B44"/>
    <mergeCell ref="C43:C44"/>
    <mergeCell ref="A41:A42"/>
    <mergeCell ref="B41:B42"/>
    <mergeCell ref="C41:C42"/>
    <mergeCell ref="A43:A44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24:A25"/>
    <mergeCell ref="B24:B25"/>
    <mergeCell ref="C24:C25"/>
    <mergeCell ref="A26:A27"/>
    <mergeCell ref="B26:B27"/>
    <mergeCell ref="C26:C27"/>
    <mergeCell ref="D32:D33"/>
    <mergeCell ref="B32:B33"/>
    <mergeCell ref="C32:C33"/>
    <mergeCell ref="D28:D29"/>
    <mergeCell ref="D30:D31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2012-02-14T19:09:55Z</cp:lastPrinted>
  <dcterms:created xsi:type="dcterms:W3CDTF">1996-10-08T23:32:33Z</dcterms:created>
  <dcterms:modified xsi:type="dcterms:W3CDTF">2012-03-12T07:42:06Z</dcterms:modified>
  <cp:category/>
  <cp:version/>
  <cp:contentType/>
  <cp:contentStatus/>
</cp:coreProperties>
</file>