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<sst xmlns="http://schemas.openxmlformats.org/spreadsheetml/2006/main" count="471" uniqueCount="211">
  <si>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</si>
  <si>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</si>
  <si>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</si>
  <si>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</si>
  <si>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</si>
  <si>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</si>
  <si>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</si>
  <si>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</si>
  <si>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</si>
  <si>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</si>
  <si>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</si>
  <si>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</si>
  <si>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</si>
  <si>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</si>
  <si>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</si>
  <si>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</si>
  <si>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</si>
  <si>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</si>
  <si>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</si>
  <si>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</si>
  <si>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</si>
  <si>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</si>
  <si>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</si>
  <si>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</si>
  <si>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</si>
  <si>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</si>
  <si>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</si>
  <si>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</si>
  <si>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</si>
  <si>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</si>
  <si>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</si>
  <si>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</si>
  <si>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</si>
  <si>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</si>
  <si>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</si>
  <si>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</si>
  <si>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</si>
  <si>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</si>
  <si>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</si>
  <si>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</si>
  <si>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</si>
  <si>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</si>
  <si>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</si>
  <si>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</si>
  <si>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</si>
  <si>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</si>
  <si>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</si>
  <si>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</si>
  <si>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</si>
  <si>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</si>
  <si>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</si>
  <si>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</si>
  <si>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</si>
  <si>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</si>
  <si>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</si>
  <si>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</si>
  <si>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</si>
  <si>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</si>
  <si>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</si>
  <si>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ЮФО</t>
  </si>
  <si>
    <t>Р Адыгея Адыгея МО</t>
  </si>
  <si>
    <t>УФО</t>
  </si>
  <si>
    <t>Тюменской Тюмень МО</t>
  </si>
  <si>
    <t>ЦФО</t>
  </si>
  <si>
    <t>Мос</t>
  </si>
  <si>
    <t>ПФО</t>
  </si>
  <si>
    <t>Самарская Самара ПР</t>
  </si>
  <si>
    <t>Рязанская Рязань ПР</t>
  </si>
  <si>
    <t>Москва МСК Самбо-70</t>
  </si>
  <si>
    <t>Свердловская Екатеринбург  МО</t>
  </si>
  <si>
    <t>Свердловская В.Пышма ПР</t>
  </si>
  <si>
    <t>Стенников ВГ Мельников АН</t>
  </si>
  <si>
    <t>Коростелев АБ</t>
  </si>
  <si>
    <t xml:space="preserve">Свердловская Екатеринбург </t>
  </si>
  <si>
    <t>19.02.92 кмс</t>
  </si>
  <si>
    <t>ПАНКРАШИН Игорь Дмитриевич</t>
  </si>
  <si>
    <t>20.12.93 кмс</t>
  </si>
  <si>
    <t>СЕМЕНОВ Алексей Игоревич</t>
  </si>
  <si>
    <t>16.09.93 кмс</t>
  </si>
  <si>
    <t>Козлов АА</t>
  </si>
  <si>
    <t>28.11.1994 кмс</t>
  </si>
  <si>
    <t>ДВФО</t>
  </si>
  <si>
    <t>ОДИНЦОВ Григорий Сергеевич</t>
  </si>
  <si>
    <t>18.08.1992 кмс</t>
  </si>
  <si>
    <t>Аветисов РР Фофанов КН</t>
  </si>
  <si>
    <t>СФО</t>
  </si>
  <si>
    <t>УИН Айдын Анатольевич</t>
  </si>
  <si>
    <t>25.03.1992 кмс</t>
  </si>
  <si>
    <t>С.П.</t>
  </si>
  <si>
    <t xml:space="preserve">Санкт-Петербург МО </t>
  </si>
  <si>
    <t>Санкт Петербург КШВСМ</t>
  </si>
  <si>
    <t>Савельев АВ Зверев СА</t>
  </si>
  <si>
    <t xml:space="preserve">БОРОК Илья Григорьевич </t>
  </si>
  <si>
    <t>10.08.1993 кмс</t>
  </si>
  <si>
    <t>Борок ГМ Григорьев СА</t>
  </si>
  <si>
    <t>КОЩУГ Даниил Юрьевич</t>
  </si>
  <si>
    <t>20.10.1992 кмс</t>
  </si>
  <si>
    <t>АНИЩЕНКО Евгений Эдуардович</t>
  </si>
  <si>
    <t>10.06.1992 кмс</t>
  </si>
  <si>
    <t>Санкт Петербург ВС</t>
  </si>
  <si>
    <t>Солдатов ВВ Солдатов НВ</t>
  </si>
  <si>
    <t>Приморский Владивосток ДВГТУ Буревестник</t>
  </si>
  <si>
    <t>Денисов ВЛ Алимасов ВМ</t>
  </si>
  <si>
    <t>ГУРЬЕВ Василий Дмитриевич</t>
  </si>
  <si>
    <t>19.08.1992 кмс</t>
  </si>
  <si>
    <t>Хабаровский Хабаровск Д</t>
  </si>
  <si>
    <t>Шилакин БВ</t>
  </si>
  <si>
    <t>БАШКИРОВ Юрий Юрьевич</t>
  </si>
  <si>
    <t>07.11.1992 кмс</t>
  </si>
  <si>
    <t>02.11.1993 кмс</t>
  </si>
  <si>
    <t>КОНДРАШОВ Игорь Константинович</t>
  </si>
  <si>
    <t>10.06.1992 мс</t>
  </si>
  <si>
    <t>Никитин АМ Франковский ВВ</t>
  </si>
  <si>
    <t>КАЛИНИН Денис Александрович</t>
  </si>
  <si>
    <t>03.09.1994 кмс</t>
  </si>
  <si>
    <t>Гусева ЕВ Фаттахова АВ</t>
  </si>
  <si>
    <t>ШЕВЧУК Алексей Александрович</t>
  </si>
  <si>
    <t>07.02.1994 кмс</t>
  </si>
  <si>
    <t>Филимонов СН Чернушевич ОВ</t>
  </si>
  <si>
    <t>Краснодарский Армавир Д</t>
  </si>
  <si>
    <t>Погосян ВГ</t>
  </si>
  <si>
    <t>Псеуном МА</t>
  </si>
  <si>
    <t>Елиазян СК Боролин ВГ</t>
  </si>
  <si>
    <t xml:space="preserve"> АЛИЕВ Бари Титалович</t>
  </si>
  <si>
    <t>СОВБАКОВ Мурат Мурадинович</t>
  </si>
  <si>
    <t>21.09.1992 кмс</t>
  </si>
  <si>
    <t>ЧИНКОВ Алексей Андреевич</t>
  </si>
  <si>
    <t>12.09.1992 кмс</t>
  </si>
  <si>
    <t>ШОГЕНЦУКОВ Азамат Хадисович</t>
  </si>
  <si>
    <t>31.01.1994 кмс</t>
  </si>
  <si>
    <t>КОЗЛОВ Ярослав Петрович</t>
  </si>
  <si>
    <t>14.02.1993 кмс</t>
  </si>
  <si>
    <t>Дученко ВФ Гарькуша АВ</t>
  </si>
  <si>
    <t>СКФО</t>
  </si>
  <si>
    <t>Чеченская Аргун МО</t>
  </si>
  <si>
    <t>Абдул-Азиев Х</t>
  </si>
  <si>
    <t>04.04.1992 мс</t>
  </si>
  <si>
    <t>Чувашская Р Чебоксары МО</t>
  </si>
  <si>
    <t>Пегасов СВ</t>
  </si>
  <si>
    <t>КСЕНОФОНТОВ Филипп Валерьевич</t>
  </si>
  <si>
    <t>13.01.1993 кмс</t>
  </si>
  <si>
    <t>УЛЬЯНИН Виктор Александрович</t>
  </si>
  <si>
    <t>07.01.1993 кмс</t>
  </si>
  <si>
    <t>Ульянин ВН</t>
  </si>
  <si>
    <t>Оренбугская Бузулук ВС</t>
  </si>
  <si>
    <t>Аткунов СЮ Чичинов РР Иващенко ВС</t>
  </si>
  <si>
    <t>КЧР Черкесск МО</t>
  </si>
  <si>
    <t>БАЙКУЛОВ Камал Али-Муратович</t>
  </si>
  <si>
    <t>19.01.1992 мс</t>
  </si>
  <si>
    <t>Кочкаров УД</t>
  </si>
  <si>
    <t>Душкин АН</t>
  </si>
  <si>
    <t>Нижегородская Кстово ПР</t>
  </si>
  <si>
    <t>РАЖЕВ Алексей Андреевич</t>
  </si>
  <si>
    <t>МИХАЙЛОВ Алексей Олегович</t>
  </si>
  <si>
    <t>26.06.1993 кмс</t>
  </si>
  <si>
    <t>29.07.1993 кмс</t>
  </si>
  <si>
    <t>Власов О.В.</t>
  </si>
  <si>
    <t>ГОРБУНОВ Дмитрий Игоревич</t>
  </si>
  <si>
    <t>18.02.1992 1</t>
  </si>
  <si>
    <t>Шаров АВ</t>
  </si>
  <si>
    <t>Беданоков Р Тюльпаров А</t>
  </si>
  <si>
    <t>ХАШИЕВ Ислам Султанович</t>
  </si>
  <si>
    <t>13.10.1993 кмс</t>
  </si>
  <si>
    <t>Киргизов ВВ Коновалов АП</t>
  </si>
  <si>
    <t>МАМЕДБЕКОВ Расул Тариэлевич</t>
  </si>
  <si>
    <t>16.04.1992 кмс</t>
  </si>
  <si>
    <t>Самарская Тольятти ПР</t>
  </si>
  <si>
    <t>Маховский ГН</t>
  </si>
  <si>
    <t xml:space="preserve">КИЯТОВ Заур Шумафович </t>
  </si>
  <si>
    <t>16.06.1992 кмс</t>
  </si>
  <si>
    <t>ХУШТОВ Ахмедхан Хасанбиевич</t>
  </si>
  <si>
    <t>06.01.1992 мс</t>
  </si>
  <si>
    <t>Хашханок А Мирзов Т</t>
  </si>
  <si>
    <t>Тверская Тверь МО</t>
  </si>
  <si>
    <t>ГАВРИЛЮК Александр Александрович</t>
  </si>
  <si>
    <t>23.04.1992 кмс</t>
  </si>
  <si>
    <t>Павлов ВВ Грицан АП</t>
  </si>
  <si>
    <t>АЖДОВ Николай Владимирович</t>
  </si>
  <si>
    <t>26.06.1992 мс</t>
  </si>
  <si>
    <t>Новосибирская Новосибирск ЛОК</t>
  </si>
  <si>
    <t>Плотников СВ Мошкин СИ</t>
  </si>
  <si>
    <t>ЦЕЧОЕВ Магомед Хасанович</t>
  </si>
  <si>
    <t>10.03.1992 мс</t>
  </si>
  <si>
    <t>Трушин ВН Плотников СВ</t>
  </si>
  <si>
    <t>Московвская Можайск Д</t>
  </si>
  <si>
    <t>Нагулин ВА Кучаев ДН</t>
  </si>
  <si>
    <t>ГРИГОРЬЕВ Максим Андреевич</t>
  </si>
  <si>
    <t>30.07.1992 мс</t>
  </si>
  <si>
    <t>НИКУЛИН Иван Дмитриевич</t>
  </si>
  <si>
    <t>20.03.1993 мс</t>
  </si>
  <si>
    <t xml:space="preserve">Свердловская Екат-рг ПР </t>
  </si>
  <si>
    <t>СЕДРАКЯН Карен Нерсесович</t>
  </si>
  <si>
    <t>04.10.1992 кмс</t>
  </si>
  <si>
    <t>Мальцев СА Мальцева ИВ</t>
  </si>
  <si>
    <t>КУЦЕНКО Николай Петрович</t>
  </si>
  <si>
    <t>29.08.1992 мс</t>
  </si>
  <si>
    <t>Чистов АА Мальцев СА</t>
  </si>
  <si>
    <t>СЕДРАКЯН Сипан Нерсесович</t>
  </si>
  <si>
    <t>Мальцева ИВ Мальцев СА</t>
  </si>
  <si>
    <t>СПИРИДОНОВ Андрей Сергеевич</t>
  </si>
  <si>
    <t>18.05.1993 кмс</t>
  </si>
  <si>
    <t>Лоптунов АВ Мальцев СА</t>
  </si>
  <si>
    <t>МАЛИГОВ Лом-Али Лечиевич</t>
  </si>
  <si>
    <t>в.к. 74  кг</t>
  </si>
  <si>
    <t>СУХОГУЗОВ Иван Сергеевич</t>
  </si>
  <si>
    <t>снят врачом</t>
  </si>
  <si>
    <t>9-12</t>
  </si>
  <si>
    <t>13-15</t>
  </si>
  <si>
    <t>16-19</t>
  </si>
  <si>
    <t>20-32</t>
  </si>
  <si>
    <t>33-38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</si>
</sst>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42" applyFont="1" applyFill="1" applyBorder="1" applyAlignment="1">
      <alignment horizontal="left"/>
    </xf>
    <xf numFmtId="0" fontId="6" fillId="0" borderId="0" xfId="42" applyFont="1" applyBorder="1" applyAlignment="1">
      <alignment/>
    </xf>
    <xf numFmtId="0" fontId="6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0" fillId="0" borderId="0" xfId="42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>
      <alignment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6" fillId="0" borderId="0" xfId="42" applyNumberFormat="1" applyFont="1" applyFill="1" applyBorder="1" applyAlignment="1">
      <alignment horizontal="left"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>
      <alignment/>
    </xf>
    <xf numFmtId="0" fontId="0" fillId="0" borderId="0" xfId="42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0" fillId="0" borderId="0" xfId="42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42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20" fontId="2" fillId="0" borderId="23" xfId="0" applyNumberFormat="1" applyFont="1" applyBorder="1" applyAlignment="1">
      <alignment horizontal="center" vertical="center" wrapText="1"/>
    </xf>
    <xf numFmtId="20" fontId="0" fillId="0" borderId="23" xfId="0" applyNumberFormat="1" applyFont="1" applyBorder="1" applyAlignment="1">
      <alignment horizontal="center"/>
    </xf>
    <xf numFmtId="0" fontId="34" fillId="0" borderId="19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36" fillId="0" borderId="22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36" fillId="0" borderId="37" xfId="0" applyNumberFormat="1" applyFont="1" applyBorder="1" applyAlignment="1">
      <alignment horizontal="left" vertical="center" wrapText="1"/>
    </xf>
    <xf numFmtId="0" fontId="36" fillId="0" borderId="27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24" borderId="44" xfId="42" applyFont="1" applyFill="1" applyBorder="1" applyAlignment="1" applyProtection="1">
      <alignment horizontal="center" vertical="center" wrapText="1"/>
      <protection/>
    </xf>
    <xf numFmtId="0" fontId="15" fillId="24" borderId="45" xfId="42" applyFont="1" applyFill="1" applyBorder="1" applyAlignment="1" applyProtection="1">
      <alignment horizontal="center" vertical="center" wrapText="1"/>
      <protection/>
    </xf>
    <xf numFmtId="0" fontId="15" fillId="24" borderId="46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0" fillId="0" borderId="29" xfId="42" applyFont="1" applyBorder="1" applyAlignment="1">
      <alignment horizontal="center" vertical="center" wrapText="1"/>
    </xf>
    <xf numFmtId="0" fontId="15" fillId="0" borderId="44" xfId="42" applyFont="1" applyBorder="1" applyAlignment="1" applyProtection="1">
      <alignment horizontal="center" vertical="center" wrapText="1"/>
      <protection/>
    </xf>
    <xf numFmtId="0" fontId="15" fillId="0" borderId="45" xfId="42" applyFont="1" applyBorder="1" applyAlignment="1" applyProtection="1">
      <alignment horizontal="center" vertical="center" wrapText="1"/>
      <protection/>
    </xf>
    <xf numFmtId="0" fontId="15" fillId="0" borderId="46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49" fontId="21" fillId="0" borderId="51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32" fillId="0" borderId="53" xfId="0" applyFont="1" applyBorder="1" applyAlignment="1">
      <alignment horizontal="left" vertical="center"/>
    </xf>
    <xf numFmtId="0" fontId="0" fillId="0" borderId="51" xfId="42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0" fillId="0" borderId="22" xfId="42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32" fillId="0" borderId="52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2" xfId="42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0" fillId="0" borderId="56" xfId="42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56" xfId="42" applyFont="1" applyBorder="1" applyAlignment="1">
      <alignment horizontal="left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49" fontId="28" fillId="0" borderId="57" xfId="0" applyNumberFormat="1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center" vertical="center" wrapText="1"/>
    </xf>
    <xf numFmtId="49" fontId="28" fillId="0" borderId="38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>
      <alignment horizontal="center" vertical="center" wrapText="1"/>
    </xf>
    <xf numFmtId="0" fontId="33" fillId="0" borderId="56" xfId="0" applyNumberFormat="1" applyFont="1" applyBorder="1" applyAlignment="1">
      <alignment horizontal="center" vertical="center" wrapText="1"/>
    </xf>
    <xf numFmtId="0" fontId="33" fillId="0" borderId="51" xfId="0" applyNumberFormat="1" applyFont="1" applyBorder="1" applyAlignment="1">
      <alignment horizontal="center" vertical="center" wrapText="1"/>
    </xf>
    <xf numFmtId="0" fontId="33" fillId="0" borderId="54" xfId="0" applyNumberFormat="1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5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0" fillId="0" borderId="26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6" fillId="25" borderId="65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67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26" borderId="65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0" fontId="26" fillId="26" borderId="67" xfId="0" applyFont="1" applyFill="1" applyBorder="1" applyAlignment="1">
      <alignment horizontal="center" vertical="center"/>
    </xf>
    <xf numFmtId="0" fontId="26" fillId="17" borderId="65" xfId="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26" fillId="17" borderId="67" xfId="0" applyFont="1" applyFill="1" applyBorder="1" applyAlignment="1">
      <alignment horizontal="center" vertical="center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5" fillId="26" borderId="44" xfId="42" applyFont="1" applyFill="1" applyBorder="1" applyAlignment="1">
      <alignment horizontal="center" vertical="center"/>
    </xf>
    <xf numFmtId="0" fontId="25" fillId="26" borderId="45" xfId="42" applyFont="1" applyFill="1" applyBorder="1" applyAlignment="1">
      <alignment horizontal="center" vertical="center"/>
    </xf>
    <xf numFmtId="0" fontId="25" fillId="26" borderId="46" xfId="42" applyFont="1" applyFill="1" applyBorder="1" applyAlignment="1">
      <alignment horizontal="center" vertical="center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7" fillId="26" borderId="51" xfId="0" applyFont="1" applyFill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7" fillId="0" borderId="51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17" borderId="51" xfId="0" applyFont="1" applyFill="1" applyBorder="1" applyAlignment="1">
      <alignment horizontal="center" vertical="center" wrapText="1"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7" fillId="0" borderId="72" xfId="42" applyFont="1" applyBorder="1" applyAlignment="1">
      <alignment horizontal="left" vertical="center" wrapText="1"/>
    </xf>
    <xf numFmtId="0" fontId="7" fillId="0" borderId="23" xfId="42" applyFont="1" applyBorder="1" applyAlignment="1">
      <alignment horizontal="left" vertical="center" wrapText="1"/>
    </xf>
    <xf numFmtId="0" fontId="10" fillId="0" borderId="73" xfId="0" applyFont="1" applyBorder="1" applyAlignment="1">
      <alignment horizontal="center" vertical="center" wrapText="1"/>
    </xf>
    <xf numFmtId="0" fontId="7" fillId="0" borderId="20" xfId="42" applyFont="1" applyBorder="1" applyAlignment="1">
      <alignment horizontal="left" vertical="center" wrapText="1"/>
    </xf>
    <xf numFmtId="0" fontId="7" fillId="0" borderId="31" xfId="42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0" xfId="42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30" xfId="42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41" xfId="42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0" fontId="6" fillId="0" borderId="0" xfId="42" applyFont="1" applyAlignment="1">
      <alignment horizontal="center" vertical="center" wrapText="1"/>
    </xf>
    <xf numFmtId="0" fontId="0" fillId="0" borderId="0" xfId="4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6" fillId="0" borderId="0" xfId="42" applyNumberFormat="1" applyFont="1" applyFill="1" applyBorder="1" applyAlignment="1">
      <alignment horizontal="center" vertical="center" wrapText="1"/>
    </xf>
    <xf numFmtId="0" fontId="19" fillId="24" borderId="44" xfId="42" applyNumberFormat="1" applyFont="1" applyFill="1" applyBorder="1" applyAlignment="1">
      <alignment horizontal="center" vertical="center" wrapText="1"/>
    </xf>
    <xf numFmtId="0" fontId="19" fillId="24" borderId="45" xfId="42" applyNumberFormat="1" applyFont="1" applyFill="1" applyBorder="1" applyAlignment="1">
      <alignment horizontal="center" vertical="center" wrapText="1"/>
    </xf>
    <xf numFmtId="0" fontId="19" fillId="24" borderId="46" xfId="42" applyNumberFormat="1" applyFont="1" applyFill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36" fillId="0" borderId="72" xfId="42" applyNumberFormat="1" applyFont="1" applyBorder="1" applyAlignment="1">
      <alignment horizontal="left" vertical="center" wrapText="1"/>
    </xf>
    <xf numFmtId="0" fontId="36" fillId="0" borderId="23" xfId="42" applyNumberFormat="1" applyFont="1" applyBorder="1" applyAlignment="1">
      <alignment horizontal="left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7" fillId="0" borderId="20" xfId="42" applyNumberFormat="1" applyFont="1" applyBorder="1" applyAlignment="1">
      <alignment horizontal="left" vertical="center" wrapText="1"/>
    </xf>
    <xf numFmtId="0" fontId="7" fillId="0" borderId="31" xfId="42" applyNumberFormat="1" applyFont="1" applyBorder="1" applyAlignment="1">
      <alignment horizontal="left" vertical="center" wrapText="1"/>
    </xf>
    <xf numFmtId="0" fontId="7" fillId="0" borderId="72" xfId="42" applyNumberFormat="1" applyFont="1" applyBorder="1" applyAlignment="1">
      <alignment horizontal="left" vertical="center" wrapText="1"/>
    </xf>
    <xf numFmtId="0" fontId="7" fillId="0" borderId="23" xfId="42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/>
    </xf>
    <xf numFmtId="0" fontId="18" fillId="0" borderId="0" xfId="42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0" xfId="42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69" xfId="42" applyNumberFormat="1" applyFont="1" applyFill="1" applyBorder="1" applyAlignment="1">
      <alignment horizontal="center" vertical="center" wrapText="1"/>
    </xf>
    <xf numFmtId="0" fontId="7" fillId="0" borderId="41" xfId="42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36" fillId="0" borderId="31" xfId="42" applyNumberFormat="1" applyFont="1" applyBorder="1" applyAlignment="1">
      <alignment horizontal="left" vertical="center" wrapText="1"/>
    </xf>
    <xf numFmtId="0" fontId="36" fillId="0" borderId="30" xfId="0" applyNumberFormat="1" applyFont="1" applyBorder="1" applyAlignment="1">
      <alignment horizontal="left" vertical="center" wrapText="1"/>
    </xf>
    <xf numFmtId="0" fontId="36" fillId="0" borderId="30" xfId="42" applyNumberFormat="1" applyFont="1" applyBorder="1" applyAlignment="1">
      <alignment horizontal="left" vertical="center" wrapText="1"/>
    </xf>
    <xf numFmtId="0" fontId="36" fillId="0" borderId="74" xfId="0" applyNumberFormat="1" applyFont="1" applyBorder="1" applyAlignment="1">
      <alignment horizontal="left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88"/>
  <sheetViews>
    <sheetView workbookViewId="0" topLeftCell="A1">
      <selection activeCell="A1" sqref="A1:H1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29.140625" style="0" customWidth="1"/>
    <col min="4" max="4" width="11.8515625" style="0" customWidth="1"/>
    <col min="5" max="5" width="6.00390625" style="0" customWidth="1"/>
    <col min="6" max="6" width="20.140625" style="0" customWidth="1"/>
    <col min="7" max="7" width="4.7109375" style="0" customWidth="1"/>
    <col min="8" max="8" width="19.57421875" style="0" customWidth="1"/>
  </cols>
  <sheetData>
    <row r="1" spans="1:8" ht="30" customHeight="1" thickBot="1">
      <c r="A1" s="226" t="s">
        <v>29</v>
      </c>
      <c r="B1" s="226"/>
      <c r="C1" s="226"/>
      <c r="D1" s="226"/>
      <c r="E1" s="226"/>
      <c r="F1" s="226"/>
      <c r="G1" s="226"/>
      <c r="H1" s="226"/>
    </row>
    <row r="2" spans="2:8" ht="13.5" customHeight="1" thickBot="1">
      <c r="B2" s="220" t="s">
        <v>31</v>
      </c>
      <c r="C2" s="220"/>
      <c r="D2" s="223" t="str">
        <f>HYPERLINK('[1]реквизиты'!$A$2)</f>
        <v>Первенство России среди юниоров 1992 - 93 гг.р.</v>
      </c>
      <c r="E2" s="224"/>
      <c r="F2" s="224"/>
      <c r="G2" s="224"/>
      <c r="H2" s="225"/>
    </row>
    <row r="3" spans="2:7" ht="15" customHeight="1" thickBot="1">
      <c r="B3" s="231" t="str">
        <f>HYPERLINK('[1]реквизиты'!$A$3)</f>
        <v>13 - 17 февраля 2012 г.               г. Кстово</v>
      </c>
      <c r="C3" s="231"/>
      <c r="D3" s="231"/>
      <c r="F3" s="221" t="str">
        <f>HYPERLINK('пр.взв.'!G3)</f>
        <v>в.к. 74  кг</v>
      </c>
      <c r="G3" s="222"/>
    </row>
    <row r="4" spans="1:8" ht="9.75" customHeight="1">
      <c r="A4" s="194" t="s">
        <v>57</v>
      </c>
      <c r="B4" s="196" t="s">
        <v>3</v>
      </c>
      <c r="C4" s="198" t="s">
        <v>4</v>
      </c>
      <c r="D4" s="200" t="s">
        <v>5</v>
      </c>
      <c r="E4" s="213" t="s">
        <v>6</v>
      </c>
      <c r="F4" s="200"/>
      <c r="G4" s="205" t="s">
        <v>8</v>
      </c>
      <c r="H4" s="227" t="s">
        <v>7</v>
      </c>
    </row>
    <row r="5" spans="1:8" ht="9.75" customHeight="1" thickBot="1">
      <c r="A5" s="195"/>
      <c r="B5" s="197"/>
      <c r="C5" s="199"/>
      <c r="D5" s="201"/>
      <c r="E5" s="214"/>
      <c r="F5" s="201"/>
      <c r="G5" s="206"/>
      <c r="H5" s="228"/>
    </row>
    <row r="6" spans="1:8" ht="9" customHeight="1">
      <c r="A6" s="215">
        <v>1</v>
      </c>
      <c r="B6" s="217">
        <v>29</v>
      </c>
      <c r="C6" s="202" t="str">
        <f>VLOOKUP(B6,'пр.взв.'!B4:H133,2,FALSE)</f>
        <v>БАЙКУЛОВ Камал Али-Муратович</v>
      </c>
      <c r="D6" s="203" t="str">
        <f>VLOOKUP(B6,'пр.взв.'!B6:H133,3,FALSE)</f>
        <v>19.01.1992 мс</v>
      </c>
      <c r="E6" s="207" t="str">
        <f>VLOOKUP(B6,'пр.взв.'!B6:H177,4,FALSE)</f>
        <v>СКФО</v>
      </c>
      <c r="F6" s="211" t="str">
        <f>VLOOKUP(B6,'пр.взв.'!B4:K133,5,FALSE)</f>
        <v>КЧР Черкесск МО</v>
      </c>
      <c r="G6" s="209">
        <f>VLOOKUP(B6,'пр.взв.'!B4:L133,6,FALSE)</f>
        <v>0</v>
      </c>
      <c r="H6" s="229" t="str">
        <f>VLOOKUP(B6,'пр.взв.'!B4:M133,7,FALSE)</f>
        <v>Кочкаров УД</v>
      </c>
    </row>
    <row r="7" spans="1:8" ht="9" customHeight="1">
      <c r="A7" s="216"/>
      <c r="B7" s="183"/>
      <c r="C7" s="189"/>
      <c r="D7" s="204"/>
      <c r="E7" s="208"/>
      <c r="F7" s="212"/>
      <c r="G7" s="210"/>
      <c r="H7" s="230"/>
    </row>
    <row r="8" spans="1:8" ht="9" customHeight="1">
      <c r="A8" s="216">
        <v>2</v>
      </c>
      <c r="B8" s="183">
        <v>28</v>
      </c>
      <c r="C8" s="184" t="str">
        <f>VLOOKUP(B8,'пр.взв.'!B6:H135,2,FALSE)</f>
        <v>ОДИНЦОВ Григорий Сергеевич</v>
      </c>
      <c r="D8" s="190" t="str">
        <f>VLOOKUP(B8,'пр.взв.'!B1:H135,3,FALSE)</f>
        <v>18.08.1992 кмс</v>
      </c>
      <c r="E8" s="192" t="str">
        <f>VLOOKUP(B8,'пр.взв.'!B1:H179,4,FALSE)</f>
        <v>ЦФО</v>
      </c>
      <c r="F8" s="185" t="str">
        <f>VLOOKUP(B8,'пр.взв.'!B6:K135,5,FALSE)</f>
        <v>Рязанская Рязань ПР</v>
      </c>
      <c r="G8" s="186">
        <f>VLOOKUP(B8,'пр.взв.'!B6:L135,6,FALSE)</f>
        <v>0</v>
      </c>
      <c r="H8" s="218" t="str">
        <f>VLOOKUP(B8,'пр.взв.'!B6:M135,7,FALSE)</f>
        <v>Аветисов РР Фофанов КН</v>
      </c>
    </row>
    <row r="9" spans="1:8" ht="9" customHeight="1">
      <c r="A9" s="216"/>
      <c r="B9" s="183"/>
      <c r="C9" s="189"/>
      <c r="D9" s="191"/>
      <c r="E9" s="193"/>
      <c r="F9" s="185"/>
      <c r="G9" s="187"/>
      <c r="H9" s="219"/>
    </row>
    <row r="10" spans="1:8" ht="9" customHeight="1">
      <c r="A10" s="216">
        <v>3</v>
      </c>
      <c r="B10" s="183">
        <v>9</v>
      </c>
      <c r="C10" s="184" t="str">
        <f>VLOOKUP(B10,'пр.взв.'!B1:H137,2,FALSE)</f>
        <v>КУЦЕНКО Николай Петрович</v>
      </c>
      <c r="D10" s="190" t="str">
        <f>VLOOKUP(B10,'пр.взв.'!B3:H137,3,FALSE)</f>
        <v>29.08.1992 мс</v>
      </c>
      <c r="E10" s="192" t="str">
        <f>VLOOKUP(B10,'пр.взв.'!B1:H181,4,FALSE)</f>
        <v>ЦФО</v>
      </c>
      <c r="F10" s="185" t="str">
        <f>VLOOKUP(B10,'пр.взв.'!B1:K137,5,FALSE)</f>
        <v>Рязанская Рязань ПР</v>
      </c>
      <c r="G10" s="186">
        <f>VLOOKUP(B10,'пр.взв.'!B8:L137,6,FALSE)</f>
        <v>0</v>
      </c>
      <c r="H10" s="218" t="str">
        <f>VLOOKUP(B10,'пр.взв.'!B1:M137,7,FALSE)</f>
        <v>Чистов АА Мальцев СА</v>
      </c>
    </row>
    <row r="11" spans="1:8" ht="9" customHeight="1">
      <c r="A11" s="216"/>
      <c r="B11" s="183"/>
      <c r="C11" s="189"/>
      <c r="D11" s="191"/>
      <c r="E11" s="193"/>
      <c r="F11" s="185"/>
      <c r="G11" s="187"/>
      <c r="H11" s="219"/>
    </row>
    <row r="12" spans="1:8" ht="9" customHeight="1">
      <c r="A12" s="216">
        <v>3</v>
      </c>
      <c r="B12" s="183">
        <v>14</v>
      </c>
      <c r="C12" s="184" t="str">
        <f>VLOOKUP(B12,'пр.взв.'!B1:H139,2,FALSE)</f>
        <v>КАЛИНИН Денис Александрович</v>
      </c>
      <c r="D12" s="190" t="str">
        <f>VLOOKUP(B12,'пр.взв.'!B5:H139,3,FALSE)</f>
        <v>03.09.1994 кмс</v>
      </c>
      <c r="E12" s="192" t="str">
        <f>VLOOKUP(B12,'пр.взв.'!B1:H183,4,FALSE)</f>
        <v>Мос</v>
      </c>
      <c r="F12" s="185" t="str">
        <f>VLOOKUP(B12,'пр.взв.'!B1:K139,5,FALSE)</f>
        <v>Москва МСК Самбо-70</v>
      </c>
      <c r="G12" s="186">
        <f>VLOOKUP(B12,'пр.взв.'!B10:L139,6,FALSE)</f>
        <v>0</v>
      </c>
      <c r="H12" s="218" t="str">
        <f>VLOOKUP(B12,'пр.взв.'!B1:M139,7,FALSE)</f>
        <v>Гусева ЕВ Фаттахова АВ</v>
      </c>
    </row>
    <row r="13" spans="1:8" ht="9" customHeight="1">
      <c r="A13" s="216"/>
      <c r="B13" s="183"/>
      <c r="C13" s="189"/>
      <c r="D13" s="191"/>
      <c r="E13" s="193"/>
      <c r="F13" s="185"/>
      <c r="G13" s="187"/>
      <c r="H13" s="219"/>
    </row>
    <row r="14" spans="1:8" ht="9" customHeight="1">
      <c r="A14" s="216">
        <v>5</v>
      </c>
      <c r="B14" s="183">
        <v>23</v>
      </c>
      <c r="C14" s="184" t="str">
        <f>VLOOKUP(B14,'пр.взв.'!B1:H141,2,FALSE)</f>
        <v>КОНДРАШОВ Игорь Константинович</v>
      </c>
      <c r="D14" s="190" t="str">
        <f>VLOOKUP(B14,'пр.взв.'!B7:H141,3,FALSE)</f>
        <v>10.06.1992 мс</v>
      </c>
      <c r="E14" s="192" t="str">
        <f>VLOOKUP(B14,'пр.взв.'!B1:H185,4,FALSE)</f>
        <v>Мос</v>
      </c>
      <c r="F14" s="185" t="str">
        <f>VLOOKUP(B14,'пр.взв.'!B1:K141,5,FALSE)</f>
        <v>Москва МСК Самбо-70</v>
      </c>
      <c r="G14" s="186">
        <f>VLOOKUP(B14,'пр.взв.'!B12:L141,6,FALSE)</f>
        <v>0</v>
      </c>
      <c r="H14" s="218" t="str">
        <f>VLOOKUP(B14,'пр.взв.'!B1:M141,7,FALSE)</f>
        <v>Никитин АМ Франковский ВВ</v>
      </c>
    </row>
    <row r="15" spans="1:8" ht="9" customHeight="1">
      <c r="A15" s="216"/>
      <c r="B15" s="183"/>
      <c r="C15" s="189"/>
      <c r="D15" s="191"/>
      <c r="E15" s="193"/>
      <c r="F15" s="185"/>
      <c r="G15" s="187"/>
      <c r="H15" s="219"/>
    </row>
    <row r="16" spans="1:8" ht="9" customHeight="1">
      <c r="A16" s="216">
        <v>5</v>
      </c>
      <c r="B16" s="183">
        <v>10</v>
      </c>
      <c r="C16" s="184" t="str">
        <f>VLOOKUP(B16,'пр.взв.'!B1:H143,2,FALSE)</f>
        <v>НИКУЛИН Иван Дмитриевич</v>
      </c>
      <c r="D16" s="190" t="str">
        <f>VLOOKUP(B16,'пр.взв.'!B1:H143,3,FALSE)</f>
        <v>20.03.1993 мс</v>
      </c>
      <c r="E16" s="192" t="str">
        <f>VLOOKUP(B16,'пр.взв.'!B1:H187,4,FALSE)</f>
        <v>УФО</v>
      </c>
      <c r="F16" s="185" t="str">
        <f>VLOOKUP(B16,'пр.взв.'!B1:K143,5,FALSE)</f>
        <v>Свердловская Екат-рг ПР </v>
      </c>
      <c r="G16" s="186">
        <f>VLOOKUP(B16,'пр.взв.'!B14:L143,6,FALSE)</f>
        <v>0</v>
      </c>
      <c r="H16" s="218" t="str">
        <f>VLOOKUP(B16,'пр.взв.'!B1:M143,7,FALSE)</f>
        <v>Стенников ВГ Мельников АН</v>
      </c>
    </row>
    <row r="17" spans="1:8" ht="9" customHeight="1">
      <c r="A17" s="216"/>
      <c r="B17" s="183"/>
      <c r="C17" s="189"/>
      <c r="D17" s="191"/>
      <c r="E17" s="193"/>
      <c r="F17" s="185"/>
      <c r="G17" s="187"/>
      <c r="H17" s="219"/>
    </row>
    <row r="18" spans="1:8" ht="9" customHeight="1">
      <c r="A18" s="188" t="s">
        <v>58</v>
      </c>
      <c r="B18" s="183">
        <v>19</v>
      </c>
      <c r="C18" s="184" t="str">
        <f>VLOOKUP(B18,'пр.взв.'!B1:H145,2,FALSE)</f>
        <v>АНИЩЕНКО Евгений Эдуардович</v>
      </c>
      <c r="D18" s="190" t="str">
        <f>VLOOKUP(B18,'пр.взв.'!B1:H145,3,FALSE)</f>
        <v>10.06.1992 кмс</v>
      </c>
      <c r="E18" s="192" t="str">
        <f>VLOOKUP(B18,'пр.взв.'!B1:H189,4,FALSE)</f>
        <v>С.П.</v>
      </c>
      <c r="F18" s="185" t="str">
        <f>VLOOKUP(B18,'пр.взв.'!B1:K145,5,FALSE)</f>
        <v>Санкт Петербург ВС</v>
      </c>
      <c r="G18" s="186">
        <f>VLOOKUP(B18,'пр.взв.'!B16:L145,6,FALSE)</f>
        <v>0</v>
      </c>
      <c r="H18" s="218" t="str">
        <f>VLOOKUP(B18,'пр.взв.'!B1:M145,7,FALSE)</f>
        <v>Солдатов ВВ Солдатов НВ</v>
      </c>
    </row>
    <row r="19" spans="1:8" ht="9" customHeight="1">
      <c r="A19" s="188"/>
      <c r="B19" s="183"/>
      <c r="C19" s="189"/>
      <c r="D19" s="191"/>
      <c r="E19" s="193"/>
      <c r="F19" s="185"/>
      <c r="G19" s="187"/>
      <c r="H19" s="219"/>
    </row>
    <row r="20" spans="1:8" ht="9" customHeight="1">
      <c r="A20" s="188" t="s">
        <v>58</v>
      </c>
      <c r="B20" s="183">
        <v>32</v>
      </c>
      <c r="C20" s="184" t="str">
        <f>VLOOKUP(B20,'пр.взв.'!B1:H147,2,FALSE)</f>
        <v>ХАШИЕВ Ислам Султанович</v>
      </c>
      <c r="D20" s="190" t="str">
        <f>VLOOKUP(B20,'пр.взв.'!B1:H147,3,FALSE)</f>
        <v>13.10.1993 кмс</v>
      </c>
      <c r="E20" s="192" t="str">
        <f>VLOOKUP(B20,'пр.взв.'!B2:H191,4,FALSE)</f>
        <v>ПФО</v>
      </c>
      <c r="F20" s="185" t="str">
        <f>VLOOKUP(B20,'пр.взв.'!B1:K147,5,FALSE)</f>
        <v>Самарская Самара ПР</v>
      </c>
      <c r="G20" s="186">
        <f>VLOOKUP(B20,'пр.взв.'!B18:L147,6,FALSE)</f>
        <v>0</v>
      </c>
      <c r="H20" s="218" t="str">
        <f>VLOOKUP(B20,'пр.взв.'!B1:M147,7,FALSE)</f>
        <v>Киргизов ВВ Коновалов АП</v>
      </c>
    </row>
    <row r="21" spans="1:8" ht="9" customHeight="1">
      <c r="A21" s="188"/>
      <c r="B21" s="183"/>
      <c r="C21" s="189"/>
      <c r="D21" s="191"/>
      <c r="E21" s="193"/>
      <c r="F21" s="185"/>
      <c r="G21" s="187"/>
      <c r="H21" s="219"/>
    </row>
    <row r="22" spans="1:8" ht="9" customHeight="1">
      <c r="A22" s="188" t="s">
        <v>206</v>
      </c>
      <c r="B22" s="183">
        <v>37</v>
      </c>
      <c r="C22" s="184" t="str">
        <f>VLOOKUP(B22,'пр.взв.'!B2:H149,2,FALSE)</f>
        <v>ГРИГОРЬЕВ Максим Андреевич</v>
      </c>
      <c r="D22" s="190" t="str">
        <f>VLOOKUP(B22,'пр.взв.'!B1:H149,3,FALSE)</f>
        <v>30.07.1992 мс</v>
      </c>
      <c r="E22" s="192" t="str">
        <f>VLOOKUP(B22,'пр.взв.'!B2:H193,4,FALSE)</f>
        <v>ЦФО</v>
      </c>
      <c r="F22" s="185" t="str">
        <f>VLOOKUP(B22,'пр.взв.'!B2:K149,5,FALSE)</f>
        <v>Московвская Можайск Д</v>
      </c>
      <c r="G22" s="186">
        <f>VLOOKUP(B22,'пр.взв.'!B20:L149,6,FALSE)</f>
        <v>0</v>
      </c>
      <c r="H22" s="218" t="str">
        <f>VLOOKUP(B22,'пр.взв.'!B2:M149,7,FALSE)</f>
        <v>Нагулин ВА Кучаев ДН</v>
      </c>
    </row>
    <row r="23" spans="1:8" ht="9" customHeight="1">
      <c r="A23" s="188"/>
      <c r="B23" s="183"/>
      <c r="C23" s="189"/>
      <c r="D23" s="191"/>
      <c r="E23" s="193"/>
      <c r="F23" s="185"/>
      <c r="G23" s="187"/>
      <c r="H23" s="219"/>
    </row>
    <row r="24" spans="1:8" ht="9" customHeight="1">
      <c r="A24" s="188" t="s">
        <v>206</v>
      </c>
      <c r="B24" s="183">
        <v>15</v>
      </c>
      <c r="C24" s="184" t="str">
        <f>VLOOKUP(B24,'пр.взв.'!B2:H151,2,FALSE)</f>
        <v>СОВБАКОВ Мурат Мурадинович</v>
      </c>
      <c r="D24" s="190" t="str">
        <f>VLOOKUP(B24,'пр.взв.'!B1:H151,3,FALSE)</f>
        <v>21.09.1992 кмс</v>
      </c>
      <c r="E24" s="192" t="str">
        <f>VLOOKUP(B24,'пр.взв.'!B2:H195,4,FALSE)</f>
        <v>ЮФО</v>
      </c>
      <c r="F24" s="185" t="str">
        <f>VLOOKUP(B24,'пр.взв.'!B2:K151,5,FALSE)</f>
        <v>Краснодарский Армавир Д</v>
      </c>
      <c r="G24" s="186">
        <f>VLOOKUP(B24,'пр.взв.'!B22:L151,6,FALSE)</f>
        <v>0</v>
      </c>
      <c r="H24" s="218" t="str">
        <f>VLOOKUP(B24,'пр.взв.'!B2:M151,7,FALSE)</f>
        <v>Псеуном МА</v>
      </c>
    </row>
    <row r="25" spans="1:8" ht="9" customHeight="1">
      <c r="A25" s="188"/>
      <c r="B25" s="183"/>
      <c r="C25" s="189"/>
      <c r="D25" s="191"/>
      <c r="E25" s="193"/>
      <c r="F25" s="185"/>
      <c r="G25" s="187"/>
      <c r="H25" s="219"/>
    </row>
    <row r="26" spans="1:8" ht="9" customHeight="1">
      <c r="A26" s="188" t="s">
        <v>206</v>
      </c>
      <c r="B26" s="183">
        <v>2</v>
      </c>
      <c r="C26" s="184" t="str">
        <f>VLOOKUP(B26,'пр.взв.'!B2:H153,2,FALSE)</f>
        <v>МАЛИГОВ Лом-Али Лечиевич</v>
      </c>
      <c r="D26" s="190" t="str">
        <f>VLOOKUP(B26,'пр.взв.'!B1:H153,3,FALSE)</f>
        <v>04.04.1992 мс</v>
      </c>
      <c r="E26" s="192" t="str">
        <f>VLOOKUP(B26,'пр.взв.'!B2:H197,4,FALSE)</f>
        <v>СКФО</v>
      </c>
      <c r="F26" s="185" t="str">
        <f>VLOOKUP(B26,'пр.взв.'!B2:K153,5,FALSE)</f>
        <v>Чеченская Аргун МО</v>
      </c>
      <c r="G26" s="186" t="e">
        <f>VLOOKUP(B26,'пр.взв.'!B24:L153,6,FALSE)</f>
        <v>#N/A</v>
      </c>
      <c r="H26" s="218" t="str">
        <f>VLOOKUP(B26,'пр.взв.'!B2:M153,7,FALSE)</f>
        <v>Абдул-Азиев Х</v>
      </c>
    </row>
    <row r="27" spans="1:8" ht="9" customHeight="1">
      <c r="A27" s="188"/>
      <c r="B27" s="183"/>
      <c r="C27" s="189"/>
      <c r="D27" s="191"/>
      <c r="E27" s="193"/>
      <c r="F27" s="185"/>
      <c r="G27" s="187"/>
      <c r="H27" s="219"/>
    </row>
    <row r="28" spans="1:8" ht="9" customHeight="1">
      <c r="A28" s="188" t="s">
        <v>206</v>
      </c>
      <c r="B28" s="183">
        <v>36</v>
      </c>
      <c r="C28" s="184" t="str">
        <f>VLOOKUP(B28,'пр.взв.'!B2:H155,2,FALSE)</f>
        <v>БОРОК Илья Григорьевич </v>
      </c>
      <c r="D28" s="190" t="str">
        <f>VLOOKUP(B28,'пр.взв.'!B2:H155,3,FALSE)</f>
        <v>10.08.1993 кмс</v>
      </c>
      <c r="E28" s="192" t="str">
        <f>VLOOKUP(B28,'пр.взв.'!B2:H199,4,FALSE)</f>
        <v>С.П.</v>
      </c>
      <c r="F28" s="185" t="str">
        <f>VLOOKUP(B28,'пр.взв.'!B2:K155,5,FALSE)</f>
        <v>Санкт-Петербург МО </v>
      </c>
      <c r="G28" s="186">
        <f>VLOOKUP(B28,'пр.взв.'!B26:L155,6,FALSE)</f>
        <v>0</v>
      </c>
      <c r="H28" s="218" t="str">
        <f>VLOOKUP(B28,'пр.взв.'!B2:M155,7,FALSE)</f>
        <v>Борок ГМ Григорьев СА</v>
      </c>
    </row>
    <row r="29" spans="1:8" ht="9" customHeight="1">
      <c r="A29" s="188"/>
      <c r="B29" s="183"/>
      <c r="C29" s="189"/>
      <c r="D29" s="191"/>
      <c r="E29" s="193"/>
      <c r="F29" s="185"/>
      <c r="G29" s="187"/>
      <c r="H29" s="219"/>
    </row>
    <row r="30" spans="1:8" ht="9" customHeight="1">
      <c r="A30" s="188" t="s">
        <v>207</v>
      </c>
      <c r="B30" s="183">
        <v>13</v>
      </c>
      <c r="C30" s="184" t="str">
        <f>VLOOKUP(B30,'пр.взв.'!B2:H157,2,FALSE)</f>
        <v>ГОРБУНОВ Дмитрий Игоревич</v>
      </c>
      <c r="D30" s="190" t="str">
        <f>VLOOKUP(B30,'пр.взв.'!B2:H157,3,FALSE)</f>
        <v>18.02.1992 1</v>
      </c>
      <c r="E30" s="192" t="str">
        <f>VLOOKUP(B30,'пр.взв.'!B3:H201,4,FALSE)</f>
        <v>ПФО</v>
      </c>
      <c r="F30" s="185" t="str">
        <f>VLOOKUP(B30,'пр.взв.'!B2:K157,5,FALSE)</f>
        <v>Нижегородская Кстово ПР</v>
      </c>
      <c r="G30" s="186">
        <f>VLOOKUP(B30,'пр.взв.'!B28:L157,6,FALSE)</f>
        <v>0</v>
      </c>
      <c r="H30" s="218" t="str">
        <f>VLOOKUP(B30,'пр.взв.'!B2:M157,7,FALSE)</f>
        <v>Шаров АВ</v>
      </c>
    </row>
    <row r="31" spans="1:8" ht="9" customHeight="1">
      <c r="A31" s="188"/>
      <c r="B31" s="183"/>
      <c r="C31" s="189"/>
      <c r="D31" s="191"/>
      <c r="E31" s="193"/>
      <c r="F31" s="185"/>
      <c r="G31" s="187"/>
      <c r="H31" s="219"/>
    </row>
    <row r="32" spans="1:8" ht="9" customHeight="1">
      <c r="A32" s="188" t="s">
        <v>207</v>
      </c>
      <c r="B32" s="183">
        <v>7</v>
      </c>
      <c r="C32" s="184" t="str">
        <f>VLOOKUP(B32,'пр.взв.'!B3:H159,2,FALSE)</f>
        <v>АЖДОВ Николай Владимирович</v>
      </c>
      <c r="D32" s="190" t="str">
        <f>VLOOKUP(B32,'пр.взв.'!B2:H159,3,FALSE)</f>
        <v>26.06.1992 мс</v>
      </c>
      <c r="E32" s="192" t="str">
        <f>VLOOKUP(B32,'пр.взв.'!B3:H203,4,FALSE)</f>
        <v>СФО</v>
      </c>
      <c r="F32" s="185" t="str">
        <f>VLOOKUP(B32,'пр.взв.'!B3:K159,5,FALSE)</f>
        <v>Новосибирская Новосибирск ЛОК</v>
      </c>
      <c r="G32" s="186" t="e">
        <f>VLOOKUP(B32,'пр.взв.'!B30:L159,6,FALSE)</f>
        <v>#N/A</v>
      </c>
      <c r="H32" s="218" t="str">
        <f>VLOOKUP(B32,'пр.взв.'!B3:M159,7,FALSE)</f>
        <v>Плотников СВ Мошкин СИ</v>
      </c>
    </row>
    <row r="33" spans="1:8" ht="9" customHeight="1">
      <c r="A33" s="188"/>
      <c r="B33" s="183"/>
      <c r="C33" s="189"/>
      <c r="D33" s="191"/>
      <c r="E33" s="193"/>
      <c r="F33" s="185"/>
      <c r="G33" s="187"/>
      <c r="H33" s="219"/>
    </row>
    <row r="34" spans="1:8" ht="9" customHeight="1">
      <c r="A34" s="188" t="s">
        <v>207</v>
      </c>
      <c r="B34" s="183">
        <v>12</v>
      </c>
      <c r="C34" s="184" t="str">
        <f>VLOOKUP(B34,'пр.взв.'!B3:H161,2,FALSE)</f>
        <v>БАШКИРОВ Юрий Юрьевич</v>
      </c>
      <c r="D34" s="190" t="str">
        <f>VLOOKUP(B34,'пр.взв.'!B2:H161,3,FALSE)</f>
        <v>07.11.1992 кмс</v>
      </c>
      <c r="E34" s="192" t="str">
        <f>VLOOKUP(B34,'пр.взв.'!B3:H205,4,FALSE)</f>
        <v>ДВФО</v>
      </c>
      <c r="F34" s="185" t="str">
        <f>VLOOKUP(B34,'пр.взв.'!B3:K161,5,FALSE)</f>
        <v>Хабаровский Хабаровск Д</v>
      </c>
      <c r="G34" s="186" t="e">
        <f>VLOOKUP(B34,'пр.взв.'!B32:L161,6,FALSE)</f>
        <v>#N/A</v>
      </c>
      <c r="H34" s="218" t="str">
        <f>VLOOKUP(B34,'пр.взв.'!B3:M161,7,FALSE)</f>
        <v>Шилакин БВ</v>
      </c>
    </row>
    <row r="35" spans="1:8" ht="9" customHeight="1">
      <c r="A35" s="188"/>
      <c r="B35" s="183"/>
      <c r="C35" s="189"/>
      <c r="D35" s="191"/>
      <c r="E35" s="193"/>
      <c r="F35" s="185"/>
      <c r="G35" s="187"/>
      <c r="H35" s="219"/>
    </row>
    <row r="36" spans="1:8" ht="9" customHeight="1">
      <c r="A36" s="188" t="s">
        <v>208</v>
      </c>
      <c r="B36" s="183">
        <v>17</v>
      </c>
      <c r="C36" s="184" t="str">
        <f>VLOOKUP(B36,'пр.взв.'!B3:H163,2,FALSE)</f>
        <v>ХУШТОВ Ахмедхан Хасанбиевич</v>
      </c>
      <c r="D36" s="190" t="str">
        <f>VLOOKUP(B36,'пр.взв.'!B2:H163,3,FALSE)</f>
        <v>06.01.1992 мс</v>
      </c>
      <c r="E36" s="192" t="str">
        <f>VLOOKUP(B36,'пр.взв.'!B3:H207,4,FALSE)</f>
        <v>ЮФО</v>
      </c>
      <c r="F36" s="185" t="str">
        <f>VLOOKUP(B36,'пр.взв.'!B3:K163,5,FALSE)</f>
        <v>Р Адыгея Адыгея МО</v>
      </c>
      <c r="G36" s="186">
        <f>VLOOKUP(B36,'пр.взв.'!B34:L163,6,FALSE)</f>
        <v>0</v>
      </c>
      <c r="H36" s="218" t="str">
        <f>VLOOKUP(B36,'пр.взв.'!B3:M163,7,FALSE)</f>
        <v>Хашханок А Мирзов Т</v>
      </c>
    </row>
    <row r="37" spans="1:8" ht="9" customHeight="1">
      <c r="A37" s="188"/>
      <c r="B37" s="183"/>
      <c r="C37" s="189"/>
      <c r="D37" s="191"/>
      <c r="E37" s="193"/>
      <c r="F37" s="185"/>
      <c r="G37" s="187"/>
      <c r="H37" s="219"/>
    </row>
    <row r="38" spans="1:8" ht="9" customHeight="1">
      <c r="A38" s="188" t="s">
        <v>208</v>
      </c>
      <c r="B38" s="183">
        <v>27</v>
      </c>
      <c r="C38" s="184" t="str">
        <f>VLOOKUP(B38,'пр.взв.'!B3:H165,2,FALSE)</f>
        <v>СЕМЕНОВ Алексей Игоревич</v>
      </c>
      <c r="D38" s="190" t="str">
        <f>VLOOKUP(B38,'пр.взв.'!B3:H165,3,FALSE)</f>
        <v>16.09.93 кмс</v>
      </c>
      <c r="E38" s="192" t="str">
        <f>VLOOKUP(B38,'пр.взв.'!B3:H209,4,FALSE)</f>
        <v>УФО</v>
      </c>
      <c r="F38" s="185" t="str">
        <f>VLOOKUP(B38,'пр.взв.'!B3:K165,5,FALSE)</f>
        <v>Свердловская Екатеринбург  МО</v>
      </c>
      <c r="G38" s="186">
        <f>VLOOKUP(B38,'пр.взв.'!B36:L165,6,FALSE)</f>
        <v>0</v>
      </c>
      <c r="H38" s="218" t="str">
        <f>VLOOKUP(B38,'пр.взв.'!B3:M165,7,FALSE)</f>
        <v>Козлов АА</v>
      </c>
    </row>
    <row r="39" spans="1:8" ht="9" customHeight="1">
      <c r="A39" s="188"/>
      <c r="B39" s="183"/>
      <c r="C39" s="189"/>
      <c r="D39" s="191"/>
      <c r="E39" s="193"/>
      <c r="F39" s="185"/>
      <c r="G39" s="187"/>
      <c r="H39" s="219"/>
    </row>
    <row r="40" spans="1:8" ht="9" customHeight="1">
      <c r="A40" s="188" t="s">
        <v>208</v>
      </c>
      <c r="B40" s="183">
        <v>38</v>
      </c>
      <c r="C40" s="184" t="str">
        <f>VLOOKUP(B40,'пр.взв.'!B3:H167,2,FALSE)</f>
        <v>ЧИНКОВ Алексей Андреевич</v>
      </c>
      <c r="D40" s="190" t="str">
        <f>VLOOKUP(B40,'пр.взв.'!B3:H167,3,FALSE)</f>
        <v>12.09.1992 кмс</v>
      </c>
      <c r="E40" s="192" t="str">
        <f>VLOOKUP(B40,'пр.взв.'!B4:H211,4,FALSE)</f>
        <v>ЮФО</v>
      </c>
      <c r="F40" s="185" t="str">
        <f>VLOOKUP(B40,'пр.взв.'!B3:K167,5,FALSE)</f>
        <v>Краснодарский Армавир Д</v>
      </c>
      <c r="G40" s="186">
        <f>VLOOKUP(B40,'пр.взв.'!B38:L167,6,FALSE)</f>
        <v>0</v>
      </c>
      <c r="H40" s="218" t="str">
        <f>VLOOKUP(B40,'пр.взв.'!B3:M167,7,FALSE)</f>
        <v>Погосян ВГ</v>
      </c>
    </row>
    <row r="41" spans="1:8" ht="9" customHeight="1">
      <c r="A41" s="188"/>
      <c r="B41" s="183"/>
      <c r="C41" s="189"/>
      <c r="D41" s="191"/>
      <c r="E41" s="193"/>
      <c r="F41" s="185"/>
      <c r="G41" s="187"/>
      <c r="H41" s="219"/>
    </row>
    <row r="42" spans="1:8" ht="9" customHeight="1">
      <c r="A42" s="188" t="s">
        <v>208</v>
      </c>
      <c r="B42" s="183">
        <v>8</v>
      </c>
      <c r="C42" s="184" t="str">
        <f>VLOOKUP(B42,'пр.взв.'!B4:H169,2,FALSE)</f>
        <v>СЕДРАКЯН Сипан Нерсесович</v>
      </c>
      <c r="D42" s="190" t="str">
        <f>VLOOKUP(B42,'пр.взв.'!B3:H169,3,FALSE)</f>
        <v>28.11.1994 кмс</v>
      </c>
      <c r="E42" s="192" t="str">
        <f>VLOOKUP(B42,'пр.взв.'!B4:H213,4,FALSE)</f>
        <v>ЦФО</v>
      </c>
      <c r="F42" s="185" t="str">
        <f>VLOOKUP(B42,'пр.взв.'!B4:K169,5,FALSE)</f>
        <v>Рязанская Рязань ПР</v>
      </c>
      <c r="G42" s="186" t="e">
        <f>VLOOKUP(B42,'пр.взв.'!B40:L169,6,FALSE)</f>
        <v>#N/A</v>
      </c>
      <c r="H42" s="218" t="str">
        <f>VLOOKUP(B42,'пр.взв.'!B4:M169,7,FALSE)</f>
        <v>Мальцева ИВ Мальцев СА</v>
      </c>
    </row>
    <row r="43" spans="1:8" ht="9" customHeight="1">
      <c r="A43" s="188"/>
      <c r="B43" s="183"/>
      <c r="C43" s="189"/>
      <c r="D43" s="191"/>
      <c r="E43" s="193"/>
      <c r="F43" s="185"/>
      <c r="G43" s="187"/>
      <c r="H43" s="219"/>
    </row>
    <row r="44" spans="1:8" ht="9" customHeight="1">
      <c r="A44" s="188" t="s">
        <v>209</v>
      </c>
      <c r="B44" s="183">
        <v>1</v>
      </c>
      <c r="C44" s="184" t="str">
        <f>VLOOKUP(B44,'пр.взв.'!B4:H171,2,FALSE)</f>
        <v>КОЗЛОВ Ярослав Петрович</v>
      </c>
      <c r="D44" s="190" t="str">
        <f>VLOOKUP(B44,'пр.взв.'!B3:H171,3,FALSE)</f>
        <v>14.02.1993 кмс</v>
      </c>
      <c r="E44" s="192" t="str">
        <f>VLOOKUP(B44,'пр.взв.'!B4:H215,4,FALSE)</f>
        <v>ЮФО</v>
      </c>
      <c r="F44" s="185" t="str">
        <f>VLOOKUP(B44,'пр.взв.'!B4:K171,5,FALSE)</f>
        <v>Краснодарский Армавир Д</v>
      </c>
      <c r="G44" s="186" t="e">
        <f>VLOOKUP(B44,'пр.взв.'!B42:L171,6,FALSE)</f>
        <v>#N/A</v>
      </c>
      <c r="H44" s="218" t="str">
        <f>VLOOKUP(B44,'пр.взв.'!B4:M171,7,FALSE)</f>
        <v>Дученко ВФ Гарькуша АВ</v>
      </c>
    </row>
    <row r="45" spans="1:8" ht="9" customHeight="1">
      <c r="A45" s="188"/>
      <c r="B45" s="183"/>
      <c r="C45" s="189"/>
      <c r="D45" s="191"/>
      <c r="E45" s="193"/>
      <c r="F45" s="185"/>
      <c r="G45" s="187"/>
      <c r="H45" s="219"/>
    </row>
    <row r="46" spans="1:8" ht="9" customHeight="1">
      <c r="A46" s="188" t="s">
        <v>209</v>
      </c>
      <c r="B46" s="183">
        <v>25</v>
      </c>
      <c r="C46" s="184" t="str">
        <f>VLOOKUP(B46,'пр.взв.'!B4:H173,2,FALSE)</f>
        <v>СУХОГУЗОВ Иван Сергеевич</v>
      </c>
      <c r="D46" s="190" t="str">
        <f>VLOOKUP(B46,'пр.взв.'!B3:H173,3,FALSE)</f>
        <v>19.02.92 кмс</v>
      </c>
      <c r="E46" s="192" t="str">
        <f>VLOOKUP(B46,'пр.взв.'!B4:H217,4,FALSE)</f>
        <v>УФО</v>
      </c>
      <c r="F46" s="185" t="str">
        <f>VLOOKUP(B46,'пр.взв.'!B4:K173,5,FALSE)</f>
        <v>Свердловская Екатеринбург </v>
      </c>
      <c r="G46" s="186">
        <f>VLOOKUP(B46,'пр.взв.'!B44:L173,6,FALSE)</f>
        <v>0</v>
      </c>
      <c r="H46" s="218" t="str">
        <f>VLOOKUP(B46,'пр.взв.'!B4:M173,7,FALSE)</f>
        <v>Коростелев АБ</v>
      </c>
    </row>
    <row r="47" spans="1:8" ht="9" customHeight="1">
      <c r="A47" s="188"/>
      <c r="B47" s="183"/>
      <c r="C47" s="189"/>
      <c r="D47" s="191"/>
      <c r="E47" s="193"/>
      <c r="F47" s="185"/>
      <c r="G47" s="187"/>
      <c r="H47" s="219"/>
    </row>
    <row r="48" spans="1:8" ht="9" customHeight="1">
      <c r="A48" s="188" t="s">
        <v>209</v>
      </c>
      <c r="B48" s="183">
        <v>21</v>
      </c>
      <c r="C48" s="184" t="str">
        <f>VLOOKUP(B48,'пр.взв.'!B4:H175,2,FALSE)</f>
        <v>ШОГЕНЦУКОВ Азамат Хадисович</v>
      </c>
      <c r="D48" s="190" t="str">
        <f>VLOOKUP(B48,'пр.взв.'!B4:H175,3,FALSE)</f>
        <v>31.01.1994 кмс</v>
      </c>
      <c r="E48" s="192" t="str">
        <f>VLOOKUP(B48,'пр.взв.'!B4:H219,4,FALSE)</f>
        <v>ЮФО</v>
      </c>
      <c r="F48" s="185" t="str">
        <f>VLOOKUP(B48,'пр.взв.'!B4:K175,5,FALSE)</f>
        <v>Краснодарский Армавир Д</v>
      </c>
      <c r="G48" s="186">
        <f>VLOOKUP(B48,'пр.взв.'!B46:L175,6,FALSE)</f>
        <v>0</v>
      </c>
      <c r="H48" s="218" t="str">
        <f>VLOOKUP(B48,'пр.взв.'!B4:M175,7,FALSE)</f>
        <v>Псеуном МА</v>
      </c>
    </row>
    <row r="49" spans="1:8" ht="9" customHeight="1">
      <c r="A49" s="188"/>
      <c r="B49" s="183"/>
      <c r="C49" s="189"/>
      <c r="D49" s="191"/>
      <c r="E49" s="193"/>
      <c r="F49" s="185"/>
      <c r="G49" s="187"/>
      <c r="H49" s="219"/>
    </row>
    <row r="50" spans="1:8" ht="9" customHeight="1">
      <c r="A50" s="188" t="s">
        <v>209</v>
      </c>
      <c r="B50" s="183">
        <v>3</v>
      </c>
      <c r="C50" s="184" t="str">
        <f>VLOOKUP(B50,'пр.взв.'!B4:H177,2,FALSE)</f>
        <v>МАМЕДБЕКОВ Расул Тариэлевич</v>
      </c>
      <c r="D50" s="190" t="str">
        <f>VLOOKUP(B50,'пр.взв.'!B4:H177,3,FALSE)</f>
        <v>16.04.1992 кмс</v>
      </c>
      <c r="E50" s="192" t="str">
        <f>VLOOKUP(B50,'пр.взв.'!B5:H221,4,FALSE)</f>
        <v>ПФО</v>
      </c>
      <c r="F50" s="185" t="str">
        <f>VLOOKUP(B50,'пр.взв.'!B4:K177,5,FALSE)</f>
        <v>Самарская Тольятти ПР</v>
      </c>
      <c r="G50" s="186" t="e">
        <f>VLOOKUP(B50,'пр.взв.'!B48:L177,6,FALSE)</f>
        <v>#N/A</v>
      </c>
      <c r="H50" s="218" t="str">
        <f>VLOOKUP(B50,'пр.взв.'!B4:M177,7,FALSE)</f>
        <v>Маховский ГН</v>
      </c>
    </row>
    <row r="51" spans="1:8" ht="9" customHeight="1">
      <c r="A51" s="188"/>
      <c r="B51" s="183"/>
      <c r="C51" s="189"/>
      <c r="D51" s="191"/>
      <c r="E51" s="193"/>
      <c r="F51" s="185"/>
      <c r="G51" s="187"/>
      <c r="H51" s="219"/>
    </row>
    <row r="52" spans="1:8" ht="9" customHeight="1">
      <c r="A52" s="188" t="s">
        <v>209</v>
      </c>
      <c r="B52" s="183">
        <v>11</v>
      </c>
      <c r="C52" s="184" t="str">
        <f>VLOOKUP(B52,'пр.взв.'!B5:H179,2,FALSE)</f>
        <v>ГУРЬЕВ Василий Дмитриевич</v>
      </c>
      <c r="D52" s="190" t="str">
        <f>VLOOKUP(B52,'пр.взв.'!B4:H179,3,FALSE)</f>
        <v>19.08.1992 кмс</v>
      </c>
      <c r="E52" s="192" t="str">
        <f>VLOOKUP(B52,'пр.взв.'!B5:H223,4,FALSE)</f>
        <v>ДВФО</v>
      </c>
      <c r="F52" s="185" t="str">
        <f>VLOOKUP(B52,'пр.взв.'!B5:K179,5,FALSE)</f>
        <v>Приморский Владивосток ДВГТУ Буревестник</v>
      </c>
      <c r="G52" s="186" t="e">
        <f>VLOOKUP(B52,'пр.взв.'!B50:L179,6,FALSE)</f>
        <v>#N/A</v>
      </c>
      <c r="H52" s="218" t="str">
        <f>VLOOKUP(B52,'пр.взв.'!B5:M179,7,FALSE)</f>
        <v>Денисов ВЛ Алимасов ВМ</v>
      </c>
    </row>
    <row r="53" spans="1:8" ht="9" customHeight="1">
      <c r="A53" s="188"/>
      <c r="B53" s="183"/>
      <c r="C53" s="189"/>
      <c r="D53" s="191"/>
      <c r="E53" s="193"/>
      <c r="F53" s="185"/>
      <c r="G53" s="187"/>
      <c r="H53" s="219"/>
    </row>
    <row r="54" spans="1:8" ht="9" customHeight="1">
      <c r="A54" s="188" t="s">
        <v>209</v>
      </c>
      <c r="B54" s="183">
        <v>31</v>
      </c>
      <c r="C54" s="184" t="str">
        <f>VLOOKUP(B54,'пр.взв.'!B5:H181,2,FALSE)</f>
        <v>РАЖЕВ Алексей Андреевич</v>
      </c>
      <c r="D54" s="190" t="str">
        <f>VLOOKUP(B54,'пр.взв.'!B4:H181,3,FALSE)</f>
        <v>26.06.1993 кмс</v>
      </c>
      <c r="E54" s="192" t="str">
        <f>VLOOKUP(B54,'пр.взв.'!B5:H225,4,FALSE)</f>
        <v>ПФО</v>
      </c>
      <c r="F54" s="185" t="str">
        <f>VLOOKUP(B54,'пр.взв.'!B5:K181,5,FALSE)</f>
        <v>Нижегородская Кстово ПР</v>
      </c>
      <c r="G54" s="186">
        <f>VLOOKUP(B54,'пр.взв.'!B52:L181,6,FALSE)</f>
        <v>0</v>
      </c>
      <c r="H54" s="218" t="str">
        <f>VLOOKUP(B54,'пр.взв.'!B5:M181,7,FALSE)</f>
        <v>Душкин АН</v>
      </c>
    </row>
    <row r="55" spans="1:8" ht="9" customHeight="1">
      <c r="A55" s="188"/>
      <c r="B55" s="183"/>
      <c r="C55" s="189"/>
      <c r="D55" s="191"/>
      <c r="E55" s="193"/>
      <c r="F55" s="185"/>
      <c r="G55" s="187"/>
      <c r="H55" s="219"/>
    </row>
    <row r="56" spans="1:8" ht="9" customHeight="1">
      <c r="A56" s="188" t="s">
        <v>209</v>
      </c>
      <c r="B56" s="183">
        <v>18</v>
      </c>
      <c r="C56" s="184" t="str">
        <f>VLOOKUP(B56,'пр.взв.'!B5:H183,2,FALSE)</f>
        <v>ЦЕЧОЕВ Магомед Хасанович</v>
      </c>
      <c r="D56" s="190" t="str">
        <f>VLOOKUP(B56,'пр.взв.'!B4:H183,3,FALSE)</f>
        <v>10.03.1992 мс</v>
      </c>
      <c r="E56" s="192" t="str">
        <f>VLOOKUP(B56,'пр.взв.'!B5:H227,4,FALSE)</f>
        <v>СФО</v>
      </c>
      <c r="F56" s="185" t="str">
        <f>VLOOKUP(B56,'пр.взв.'!B5:K183,5,FALSE)</f>
        <v>Новосибирская Новосибирск ЛОК</v>
      </c>
      <c r="G56" s="186" t="e">
        <f>VLOOKUP(B56,'пр.взв.'!B54:L183,6,FALSE)</f>
        <v>#N/A</v>
      </c>
      <c r="H56" s="218" t="str">
        <f>VLOOKUP(B56,'пр.взв.'!B5:M183,7,FALSE)</f>
        <v>Трушин ВН Плотников СВ</v>
      </c>
    </row>
    <row r="57" spans="1:8" ht="9" customHeight="1">
      <c r="A57" s="188"/>
      <c r="B57" s="183"/>
      <c r="C57" s="189"/>
      <c r="D57" s="191"/>
      <c r="E57" s="193"/>
      <c r="F57" s="185"/>
      <c r="G57" s="187"/>
      <c r="H57" s="219"/>
    </row>
    <row r="58" spans="1:8" ht="9" customHeight="1">
      <c r="A58" s="188" t="s">
        <v>209</v>
      </c>
      <c r="B58" s="183">
        <v>26</v>
      </c>
      <c r="C58" s="184" t="str">
        <f>VLOOKUP(B58,'пр.взв.'!B5:H185,2,FALSE)</f>
        <v>КСЕНОФОНТОВ Филипп Валерьевич</v>
      </c>
      <c r="D58" s="190" t="str">
        <f>VLOOKUP(B58,'пр.взв.'!B5:H185,3,FALSE)</f>
        <v>13.01.1993 кмс</v>
      </c>
      <c r="E58" s="192" t="str">
        <f>VLOOKUP(B58,'пр.взв.'!B5:H229,4,FALSE)</f>
        <v>ПФО</v>
      </c>
      <c r="F58" s="185" t="str">
        <f>VLOOKUP(B58,'пр.взв.'!B5:K185,5,FALSE)</f>
        <v>Чувашская Р Чебоксары МО</v>
      </c>
      <c r="G58" s="186">
        <f>VLOOKUP(B58,'пр.взв.'!B56:L185,6,FALSE)</f>
        <v>0</v>
      </c>
      <c r="H58" s="218" t="str">
        <f>VLOOKUP(B58,'пр.взв.'!B5:M185,7,FALSE)</f>
        <v>Пегасов СВ</v>
      </c>
    </row>
    <row r="59" spans="1:8" ht="9" customHeight="1">
      <c r="A59" s="188"/>
      <c r="B59" s="183"/>
      <c r="C59" s="189"/>
      <c r="D59" s="191"/>
      <c r="E59" s="193"/>
      <c r="F59" s="185"/>
      <c r="G59" s="187"/>
      <c r="H59" s="219"/>
    </row>
    <row r="60" spans="1:8" ht="9" customHeight="1">
      <c r="A60" s="188" t="s">
        <v>209</v>
      </c>
      <c r="B60" s="183">
        <v>22</v>
      </c>
      <c r="C60" s="184" t="str">
        <f>VLOOKUP(B60,'пр.взв.'!B5:H187,2,FALSE)</f>
        <v>УЛЬЯНИН Виктор Александрович</v>
      </c>
      <c r="D60" s="190" t="str">
        <f>VLOOKUP(B60,'пр.взв.'!B5:H187,3,FALSE)</f>
        <v>07.01.1993 кмс</v>
      </c>
      <c r="E60" s="192" t="str">
        <f>VLOOKUP(B60,'пр.взв.'!B6:H231,4,FALSE)</f>
        <v>ПФО</v>
      </c>
      <c r="F60" s="185" t="str">
        <f>VLOOKUP(B60,'пр.взв.'!B5:K187,5,FALSE)</f>
        <v>Оренбугская Бузулук ВС</v>
      </c>
      <c r="G60" s="186" t="e">
        <f>VLOOKUP(B60,'пр.взв.'!B58:L187,6,FALSE)</f>
        <v>#N/A</v>
      </c>
      <c r="H60" s="218" t="str">
        <f>VLOOKUP(B60,'пр.взв.'!B5:M187,7,FALSE)</f>
        <v>Ульянин ВН</v>
      </c>
    </row>
    <row r="61" spans="1:8" ht="9" customHeight="1">
      <c r="A61" s="188"/>
      <c r="B61" s="183"/>
      <c r="C61" s="189"/>
      <c r="D61" s="191"/>
      <c r="E61" s="193"/>
      <c r="F61" s="185"/>
      <c r="G61" s="187"/>
      <c r="H61" s="219"/>
    </row>
    <row r="62" spans="1:8" ht="9" customHeight="1">
      <c r="A62" s="188" t="s">
        <v>209</v>
      </c>
      <c r="B62" s="183">
        <v>30</v>
      </c>
      <c r="C62" s="184" t="str">
        <f>VLOOKUP(B62,'пр.взв.'!B6:H189,2,FALSE)</f>
        <v>СЕДРАКЯН Карен Нерсесович</v>
      </c>
      <c r="D62" s="190" t="str">
        <f>VLOOKUP(B62,'пр.взв.'!B5:H189,3,FALSE)</f>
        <v>04.10.1992 кмс</v>
      </c>
      <c r="E62" s="192" t="str">
        <f>VLOOKUP(B62,'пр.взв.'!B6:H233,4,FALSE)</f>
        <v>ЦФО</v>
      </c>
      <c r="F62" s="185" t="str">
        <f>VLOOKUP(B62,'пр.взв.'!B6:K189,5,FALSE)</f>
        <v>Рязанская Рязань ПР</v>
      </c>
      <c r="G62" s="186">
        <f>VLOOKUP(B62,'пр.взв.'!B60:L189,6,FALSE)</f>
        <v>0</v>
      </c>
      <c r="H62" s="218" t="str">
        <f>VLOOKUP(B62,'пр.взв.'!B6:M189,7,FALSE)</f>
        <v>Мальцев СА Мальцева ИВ</v>
      </c>
    </row>
    <row r="63" spans="1:8" ht="9" customHeight="1">
      <c r="A63" s="188"/>
      <c r="B63" s="183"/>
      <c r="C63" s="189"/>
      <c r="D63" s="191"/>
      <c r="E63" s="193"/>
      <c r="F63" s="185"/>
      <c r="G63" s="187"/>
      <c r="H63" s="219"/>
    </row>
    <row r="64" spans="1:8" ht="9" customHeight="1">
      <c r="A64" s="188" t="s">
        <v>209</v>
      </c>
      <c r="B64" s="183">
        <v>20</v>
      </c>
      <c r="C64" s="184" t="str">
        <f>VLOOKUP(B64,'пр.взв.'!B6:H191,2,FALSE)</f>
        <v>ПАНКРАШИН Игорь Дмитриевич</v>
      </c>
      <c r="D64" s="190" t="str">
        <f>VLOOKUP(B64,'пр.взв.'!B5:H191,3,FALSE)</f>
        <v>20.12.93 кмс</v>
      </c>
      <c r="E64" s="192" t="str">
        <f>VLOOKUP(B64,'пр.взв.'!B6:H235,4,FALSE)</f>
        <v>УФО</v>
      </c>
      <c r="F64" s="185" t="str">
        <f>VLOOKUP(B64,'пр.взв.'!B6:K191,5,FALSE)</f>
        <v>Свердловская В.Пышма ПР</v>
      </c>
      <c r="G64" s="186" t="e">
        <f>VLOOKUP(B64,'пр.взв.'!B62:L191,6,FALSE)</f>
        <v>#N/A</v>
      </c>
      <c r="H64" s="218" t="str">
        <f>VLOOKUP(B64,'пр.взв.'!B6:M191,7,FALSE)</f>
        <v>Стенников ВГ Мельников АН</v>
      </c>
    </row>
    <row r="65" spans="1:8" ht="9" customHeight="1">
      <c r="A65" s="188"/>
      <c r="B65" s="183"/>
      <c r="C65" s="189"/>
      <c r="D65" s="191"/>
      <c r="E65" s="193"/>
      <c r="F65" s="185"/>
      <c r="G65" s="187"/>
      <c r="H65" s="219"/>
    </row>
    <row r="66" spans="1:8" ht="9" customHeight="1">
      <c r="A66" s="188" t="s">
        <v>209</v>
      </c>
      <c r="B66" s="183">
        <v>24</v>
      </c>
      <c r="C66" s="184" t="str">
        <f>VLOOKUP(B66,'пр.взв.'!B6:H193,2,FALSE)</f>
        <v>МИХАЙЛОВ Алексей Олегович</v>
      </c>
      <c r="D66" s="190" t="str">
        <f>VLOOKUP(B66,'пр.взв.'!B5:H193,3,FALSE)</f>
        <v>29.07.1993 кмс</v>
      </c>
      <c r="E66" s="192" t="str">
        <f>VLOOKUP(B66,'пр.взв.'!B6:H237,4,FALSE)</f>
        <v>ПФО</v>
      </c>
      <c r="F66" s="185" t="str">
        <f>VLOOKUP(B66,'пр.взв.'!B6:K193,5,FALSE)</f>
        <v>Нижегородская Кстово ПР</v>
      </c>
      <c r="G66" s="186" t="e">
        <f>VLOOKUP(B66,'пр.взв.'!B64:L193,6,FALSE)</f>
        <v>#N/A</v>
      </c>
      <c r="H66" s="218" t="str">
        <f>VLOOKUP(B66,'пр.взв.'!B6:M193,7,FALSE)</f>
        <v>Власов О.В.</v>
      </c>
    </row>
    <row r="67" spans="1:8" ht="9" customHeight="1">
      <c r="A67" s="188"/>
      <c r="B67" s="183"/>
      <c r="C67" s="189"/>
      <c r="D67" s="191"/>
      <c r="E67" s="193"/>
      <c r="F67" s="185"/>
      <c r="G67" s="187"/>
      <c r="H67" s="219"/>
    </row>
    <row r="68" spans="1:8" ht="9" customHeight="1">
      <c r="A68" s="188" t="s">
        <v>209</v>
      </c>
      <c r="B68" s="183">
        <v>16</v>
      </c>
      <c r="C68" s="184" t="str">
        <f>VLOOKUP(B68,'пр.взв.'!B6:H195,2,FALSE)</f>
        <v>КИЯТОВ Заур Шумафович </v>
      </c>
      <c r="D68" s="190" t="str">
        <f>VLOOKUP(B68,'пр.взв.'!B6:H195,3,FALSE)</f>
        <v>16.06.1992 кмс</v>
      </c>
      <c r="E68" s="192" t="str">
        <f>VLOOKUP(B68,'пр.взв.'!B6:H239,4,FALSE)</f>
        <v>ЮФО</v>
      </c>
      <c r="F68" s="185" t="str">
        <f>VLOOKUP(B68,'пр.взв.'!B6:K195,5,FALSE)</f>
        <v>Р Адыгея Адыгея МО</v>
      </c>
      <c r="G68" s="186" t="e">
        <f>VLOOKUP(B68,'пр.взв.'!B66:L195,6,FALSE)</f>
        <v>#N/A</v>
      </c>
      <c r="H68" s="218" t="str">
        <f>VLOOKUP(B68,'пр.взв.'!B6:M195,7,FALSE)</f>
        <v>Беданоков Р Тюльпаров А</v>
      </c>
    </row>
    <row r="69" spans="1:8" ht="9" customHeight="1">
      <c r="A69" s="188"/>
      <c r="B69" s="183"/>
      <c r="C69" s="189"/>
      <c r="D69" s="191"/>
      <c r="E69" s="193"/>
      <c r="F69" s="185"/>
      <c r="G69" s="187"/>
      <c r="H69" s="219"/>
    </row>
    <row r="70" spans="1:8" ht="9" customHeight="1">
      <c r="A70" s="188" t="s">
        <v>210</v>
      </c>
      <c r="B70" s="183">
        <v>33</v>
      </c>
      <c r="C70" s="184" t="str">
        <f>VLOOKUP(B70,'пр.взв.'!B6:H197,2,FALSE)</f>
        <v>КОЩУГ Даниил Юрьевич</v>
      </c>
      <c r="D70" s="190" t="str">
        <f>VLOOKUP(B70,'пр.взв.'!B6:H197,3,FALSE)</f>
        <v>20.10.1992 кмс</v>
      </c>
      <c r="E70" s="192" t="str">
        <f>VLOOKUP(B70,'пр.взв.'!B1:H241,4,FALSE)</f>
        <v>С.П.</v>
      </c>
      <c r="F70" s="185" t="str">
        <f>VLOOKUP(B70,'пр.взв.'!B6:K197,5,FALSE)</f>
        <v>Санкт Петербург КШВСМ</v>
      </c>
      <c r="G70" s="186">
        <f>VLOOKUP(B70,'пр.взв.'!B68:L197,6,FALSE)</f>
        <v>0</v>
      </c>
      <c r="H70" s="218" t="str">
        <f>VLOOKUP(B70,'пр.взв.'!B6:M197,7,FALSE)</f>
        <v>Савельев АВ Зверев СА</v>
      </c>
    </row>
    <row r="71" spans="1:8" ht="9" customHeight="1">
      <c r="A71" s="188"/>
      <c r="B71" s="183"/>
      <c r="C71" s="189"/>
      <c r="D71" s="191"/>
      <c r="E71" s="193"/>
      <c r="F71" s="185"/>
      <c r="G71" s="187"/>
      <c r="H71" s="219"/>
    </row>
    <row r="72" spans="1:8" ht="9" customHeight="1">
      <c r="A72" s="188" t="s">
        <v>210</v>
      </c>
      <c r="B72" s="183">
        <v>5</v>
      </c>
      <c r="C72" s="184" t="str">
        <f>VLOOKUP(B72,'пр.взв.'!B1:H199,2,FALSE)</f>
        <v>ШЕВЧУК Алексей Александрович</v>
      </c>
      <c r="D72" s="190" t="str">
        <f>VLOOKUP(B72,'пр.взв.'!B6:H199,3,FALSE)</f>
        <v>07.02.1994 кмс</v>
      </c>
      <c r="E72" s="192" t="str">
        <f>VLOOKUP(B72,'пр.взв.'!B1:H243,4,FALSE)</f>
        <v>Мос</v>
      </c>
      <c r="F72" s="185" t="str">
        <f>VLOOKUP(B72,'пр.взв.'!B1:K199,5,FALSE)</f>
        <v>Москва МСК Самбо-70</v>
      </c>
      <c r="G72" s="186" t="e">
        <f>VLOOKUP(B72,'пр.взв.'!B70:L199,6,FALSE)</f>
        <v>#N/A</v>
      </c>
      <c r="H72" s="218" t="str">
        <f>VLOOKUP(B72,'пр.взв.'!B1:M199,7,FALSE)</f>
        <v>Филимонов СН Чернушевич ОВ</v>
      </c>
    </row>
    <row r="73" spans="1:8" ht="9" customHeight="1">
      <c r="A73" s="188"/>
      <c r="B73" s="183"/>
      <c r="C73" s="189"/>
      <c r="D73" s="191"/>
      <c r="E73" s="193"/>
      <c r="F73" s="185"/>
      <c r="G73" s="187"/>
      <c r="H73" s="219"/>
    </row>
    <row r="74" spans="1:8" ht="9" customHeight="1">
      <c r="A74" s="188" t="s">
        <v>210</v>
      </c>
      <c r="B74" s="183">
        <v>35</v>
      </c>
      <c r="C74" s="184" t="str">
        <f>VLOOKUP(B74,'пр.взв.'!B1:H201,2,FALSE)</f>
        <v>СПИРИДОНОВ Андрей Сергеевич</v>
      </c>
      <c r="D74" s="190" t="str">
        <f>VLOOKUP(B74,'пр.взв.'!B6:H201,3,FALSE)</f>
        <v>18.05.1993 кмс</v>
      </c>
      <c r="E74" s="192" t="str">
        <f>VLOOKUP(B74,'пр.взв.'!B1:H245,4,FALSE)</f>
        <v>ЦФО</v>
      </c>
      <c r="F74" s="185" t="str">
        <f>VLOOKUP(B74,'пр.взв.'!B1:K201,5,FALSE)</f>
        <v>Рязанская Рязань ПР</v>
      </c>
      <c r="G74" s="186">
        <f>VLOOKUP(B74,'пр.взв.'!B72:L201,6,FALSE)</f>
        <v>0</v>
      </c>
      <c r="H74" s="218" t="str">
        <f>VLOOKUP(B74,'пр.взв.'!B1:M201,7,FALSE)</f>
        <v>Лоптунов АВ Мальцев СА</v>
      </c>
    </row>
    <row r="75" spans="1:8" ht="9" customHeight="1">
      <c r="A75" s="188"/>
      <c r="B75" s="183"/>
      <c r="C75" s="189"/>
      <c r="D75" s="191"/>
      <c r="E75" s="193"/>
      <c r="F75" s="185"/>
      <c r="G75" s="187"/>
      <c r="H75" s="219"/>
    </row>
    <row r="76" spans="1:8" ht="9" customHeight="1">
      <c r="A76" s="188" t="s">
        <v>210</v>
      </c>
      <c r="B76" s="183">
        <v>34</v>
      </c>
      <c r="C76" s="184" t="str">
        <f>VLOOKUP(B76,'пр.взв.'!B1:H203,2,FALSE)</f>
        <v> АЛИЕВ Бари Титалович</v>
      </c>
      <c r="D76" s="190" t="str">
        <f>VLOOKUP(B76,'пр.взв.'!B6:H203,3,FALSE)</f>
        <v>02.11.1993 кмс</v>
      </c>
      <c r="E76" s="192" t="str">
        <f>VLOOKUP(B76,'пр.взв.'!B1:H247,4,FALSE)</f>
        <v>ЮФО</v>
      </c>
      <c r="F76" s="185" t="str">
        <f>VLOOKUP(B76,'пр.взв.'!B1:K203,5,FALSE)</f>
        <v>Краснодарский Армавир Д</v>
      </c>
      <c r="G76" s="186" t="e">
        <f>VLOOKUP(B76,'пр.взв.'!B74:L203,6,FALSE)</f>
        <v>#N/A</v>
      </c>
      <c r="H76" s="218" t="str">
        <f>VLOOKUP(B76,'пр.взв.'!B1:M203,7,FALSE)</f>
        <v>Елиазян СК Боролин ВГ</v>
      </c>
    </row>
    <row r="77" spans="1:8" ht="9" customHeight="1">
      <c r="A77" s="188"/>
      <c r="B77" s="183"/>
      <c r="C77" s="189"/>
      <c r="D77" s="191"/>
      <c r="E77" s="193"/>
      <c r="F77" s="185"/>
      <c r="G77" s="187"/>
      <c r="H77" s="219"/>
    </row>
    <row r="78" spans="1:8" ht="9" customHeight="1">
      <c r="A78" s="188" t="s">
        <v>210</v>
      </c>
      <c r="B78" s="183">
        <v>6</v>
      </c>
      <c r="C78" s="184" t="str">
        <f>VLOOKUP(B78,'пр.взв.'!B1:H205,2,FALSE)</f>
        <v>ГАВРИЛЮК Александр Александрович</v>
      </c>
      <c r="D78" s="190" t="str">
        <f>VLOOKUP(B78,'пр.взв.'!B1:H205,3,FALSE)</f>
        <v>23.04.1992 кмс</v>
      </c>
      <c r="E78" s="192" t="str">
        <f>VLOOKUP(B78,'пр.взв.'!B1:H249,4,FALSE)</f>
        <v>ЦФО</v>
      </c>
      <c r="F78" s="185" t="str">
        <f>VLOOKUP(B78,'пр.взв.'!B1:K205,5,FALSE)</f>
        <v>Тверская Тверь МО</v>
      </c>
      <c r="G78" s="186" t="e">
        <f>VLOOKUP(B78,'пр.взв.'!B76:L205,6,FALSE)</f>
        <v>#N/A</v>
      </c>
      <c r="H78" s="218" t="str">
        <f>VLOOKUP(B78,'пр.взв.'!B1:M205,7,FALSE)</f>
        <v>Павлов ВВ Грицан АП</v>
      </c>
    </row>
    <row r="79" spans="1:8" ht="9" customHeight="1">
      <c r="A79" s="188"/>
      <c r="B79" s="183"/>
      <c r="C79" s="189"/>
      <c r="D79" s="191"/>
      <c r="E79" s="193"/>
      <c r="F79" s="185"/>
      <c r="G79" s="187"/>
      <c r="H79" s="219"/>
    </row>
    <row r="80" spans="1:8" ht="9" customHeight="1">
      <c r="A80" s="188" t="s">
        <v>210</v>
      </c>
      <c r="B80" s="183">
        <v>4</v>
      </c>
      <c r="C80" s="184" t="str">
        <f>VLOOKUP(B80,'пр.взв.'!B1:H207,2,FALSE)</f>
        <v>УИН Айдын Анатольевич</v>
      </c>
      <c r="D80" s="190" t="str">
        <f>VLOOKUP(B80,'пр.взв.'!B1:H207,3,FALSE)</f>
        <v>25.03.1992 кмс</v>
      </c>
      <c r="E80" s="192" t="str">
        <f>VLOOKUP(B80,'пр.взв.'!B1:H251,4,FALSE)</f>
        <v>УФО</v>
      </c>
      <c r="F80" s="185" t="str">
        <f>VLOOKUP(B80,'пр.взв.'!B1:K207,5,FALSE)</f>
        <v>Тюменской Тюмень МО</v>
      </c>
      <c r="G80" s="186" t="e">
        <f>VLOOKUP(B80,'пр.взв.'!B78:L207,6,FALSE)</f>
        <v>#N/A</v>
      </c>
      <c r="H80" s="218" t="str">
        <f>VLOOKUP(B80,'пр.взв.'!B1:M207,7,FALSE)</f>
        <v>Аткунов СЮ Чичинов РР Иващенко ВС</v>
      </c>
    </row>
    <row r="81" spans="1:8" ht="9" customHeight="1">
      <c r="A81" s="188"/>
      <c r="B81" s="183"/>
      <c r="C81" s="189"/>
      <c r="D81" s="191"/>
      <c r="E81" s="193"/>
      <c r="F81" s="185"/>
      <c r="G81" s="187"/>
      <c r="H81" s="219"/>
    </row>
    <row r="82" ht="9" customHeight="1"/>
    <row r="83" spans="1:10" ht="15" customHeight="1">
      <c r="A83" s="154" t="str">
        <f>HYPERLINK('[1]реквизиты'!$A$6)</f>
        <v>Гл. судья, судья МК</v>
      </c>
      <c r="B83" s="93"/>
      <c r="C83" s="153"/>
      <c r="D83" s="155"/>
      <c r="E83" s="155"/>
      <c r="F83" s="156" t="str">
        <f>'[1]реквизиты'!$G$7</f>
        <v>А.Б. Рыбаков</v>
      </c>
      <c r="H83" s="180" t="str">
        <f>'[1]реквизиты'!$G$8</f>
        <v>/г.Чебоксары/</v>
      </c>
      <c r="I83" s="103"/>
      <c r="J83" s="93"/>
    </row>
    <row r="84" spans="1:10" ht="9" customHeight="1">
      <c r="A84" s="153"/>
      <c r="B84" s="93"/>
      <c r="C84" s="153"/>
      <c r="D84" s="155"/>
      <c r="E84" s="155"/>
      <c r="F84" s="155"/>
      <c r="H84" s="179"/>
      <c r="I84" s="97"/>
      <c r="J84" s="93"/>
    </row>
    <row r="85" spans="1:10" ht="9" customHeight="1">
      <c r="A85" s="153"/>
      <c r="B85" s="93"/>
      <c r="C85" s="153"/>
      <c r="D85" s="155"/>
      <c r="E85" s="155"/>
      <c r="F85" s="155"/>
      <c r="H85" s="112"/>
      <c r="I85" s="103"/>
      <c r="J85" s="93"/>
    </row>
    <row r="86" spans="1:10" ht="9" customHeight="1">
      <c r="A86" s="154" t="str">
        <f>HYPERLINK('[1]реквизиты'!$A$8)</f>
        <v>Гл. секретарь, судья МК</v>
      </c>
      <c r="B86" s="93"/>
      <c r="C86" s="153"/>
      <c r="D86" s="155"/>
      <c r="E86" s="155"/>
      <c r="F86" s="159" t="str">
        <f>'[1]реквизиты'!$G$9</f>
        <v>Н.Ю. Глушкова</v>
      </c>
      <c r="H86" s="180" t="str">
        <f>'[1]реквизиты'!$G$10</f>
        <v>/г. Рязань/</v>
      </c>
      <c r="I86" s="103"/>
      <c r="J86" s="93"/>
    </row>
    <row r="87" spans="1:10" ht="12.75">
      <c r="A87" s="103"/>
      <c r="B87" s="153"/>
      <c r="C87" s="153"/>
      <c r="D87" s="153"/>
      <c r="E87" s="155"/>
      <c r="F87" s="155"/>
      <c r="H87" s="153"/>
      <c r="I87" s="97"/>
      <c r="J87" s="93"/>
    </row>
    <row r="88" spans="1:10" ht="12.75">
      <c r="A88" s="97"/>
      <c r="B88" s="153"/>
      <c r="C88" s="153"/>
      <c r="D88" s="153"/>
      <c r="E88" s="155"/>
      <c r="F88" s="155"/>
      <c r="G88" s="155"/>
      <c r="H88" s="153"/>
      <c r="I88" s="97"/>
      <c r="J88" s="93"/>
    </row>
  </sheetData>
  <mergeCells count="316">
    <mergeCell ref="B3:D3"/>
    <mergeCell ref="H80:H81"/>
    <mergeCell ref="H72:H73"/>
    <mergeCell ref="H74:H75"/>
    <mergeCell ref="H76:H77"/>
    <mergeCell ref="H78:H79"/>
    <mergeCell ref="H64:H65"/>
    <mergeCell ref="H66:H67"/>
    <mergeCell ref="H68:H69"/>
    <mergeCell ref="H70:H71"/>
    <mergeCell ref="H56:H57"/>
    <mergeCell ref="H58:H59"/>
    <mergeCell ref="H60:H61"/>
    <mergeCell ref="H62:H63"/>
    <mergeCell ref="H48:H49"/>
    <mergeCell ref="H50:H51"/>
    <mergeCell ref="H52:H53"/>
    <mergeCell ref="H54:H55"/>
    <mergeCell ref="H40:H41"/>
    <mergeCell ref="H42:H43"/>
    <mergeCell ref="H44:H45"/>
    <mergeCell ref="H46:H47"/>
    <mergeCell ref="H32:H33"/>
    <mergeCell ref="H34:H35"/>
    <mergeCell ref="H36:H37"/>
    <mergeCell ref="H38:H39"/>
    <mergeCell ref="H24:H25"/>
    <mergeCell ref="H26:H27"/>
    <mergeCell ref="H28:H29"/>
    <mergeCell ref="H30:H31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2:E13"/>
    <mergeCell ref="G12:G13"/>
    <mergeCell ref="E14:E15"/>
    <mergeCell ref="G14:G15"/>
    <mergeCell ref="F12:F13"/>
    <mergeCell ref="F14:F15"/>
    <mergeCell ref="A12:A13"/>
    <mergeCell ref="B12:B13"/>
    <mergeCell ref="C12:C13"/>
    <mergeCell ref="D12:D13"/>
    <mergeCell ref="A10:A11"/>
    <mergeCell ref="B10:B11"/>
    <mergeCell ref="C10:C11"/>
    <mergeCell ref="D10:D11"/>
    <mergeCell ref="A6:A7"/>
    <mergeCell ref="B6:B7"/>
    <mergeCell ref="A8:A9"/>
    <mergeCell ref="B8:B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E70:E71"/>
    <mergeCell ref="E58:E59"/>
    <mergeCell ref="E60:E61"/>
    <mergeCell ref="E66:E67"/>
    <mergeCell ref="E48:E49"/>
    <mergeCell ref="E50:E5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226" t="s">
        <v>29</v>
      </c>
      <c r="B1" s="226"/>
      <c r="C1" s="226"/>
      <c r="D1" s="226"/>
      <c r="E1" s="226"/>
      <c r="F1" s="226"/>
      <c r="G1" s="226"/>
      <c r="H1" s="226"/>
    </row>
    <row r="2" spans="2:8" ht="19.5" customHeight="1" thickBot="1">
      <c r="B2" s="220" t="s">
        <v>32</v>
      </c>
      <c r="C2" s="220"/>
      <c r="D2" s="232" t="str">
        <f>HYPERLINK('[1]реквизиты'!$A$2)</f>
        <v>Первенство России среди юниоров 1992 - 93 гг.р.</v>
      </c>
      <c r="E2" s="233"/>
      <c r="F2" s="233"/>
      <c r="G2" s="233"/>
      <c r="H2" s="234"/>
    </row>
    <row r="3" spans="2:8" ht="12.75" customHeight="1">
      <c r="B3" s="69"/>
      <c r="C3" s="235" t="str">
        <f>HYPERLINK('[1]реквизиты'!$A$3)</f>
        <v>13 - 17 февраля 2012 г.               г. Кстово</v>
      </c>
      <c r="D3" s="235"/>
      <c r="E3" s="176"/>
      <c r="G3" s="236" t="s">
        <v>203</v>
      </c>
      <c r="H3" s="236"/>
    </row>
    <row r="4" spans="1:8" ht="12.75" customHeight="1">
      <c r="A4" s="257" t="s">
        <v>2</v>
      </c>
      <c r="B4" s="258" t="s">
        <v>3</v>
      </c>
      <c r="C4" s="257" t="s">
        <v>4</v>
      </c>
      <c r="D4" s="257" t="s">
        <v>5</v>
      </c>
      <c r="E4" s="260" t="s">
        <v>6</v>
      </c>
      <c r="F4" s="261"/>
      <c r="G4" s="257" t="s">
        <v>8</v>
      </c>
      <c r="H4" s="257" t="s">
        <v>7</v>
      </c>
    </row>
    <row r="5" spans="1:8" ht="12.75" customHeight="1">
      <c r="A5" s="250"/>
      <c r="B5" s="259"/>
      <c r="C5" s="250"/>
      <c r="D5" s="250"/>
      <c r="E5" s="262"/>
      <c r="F5" s="263"/>
      <c r="G5" s="250"/>
      <c r="H5" s="250"/>
    </row>
    <row r="6" spans="1:8" ht="12.75" customHeight="1">
      <c r="A6" s="244">
        <v>1</v>
      </c>
      <c r="B6" s="253">
        <v>1</v>
      </c>
      <c r="C6" s="255" t="s">
        <v>130</v>
      </c>
      <c r="D6" s="251" t="s">
        <v>131</v>
      </c>
      <c r="E6" s="251" t="s">
        <v>59</v>
      </c>
      <c r="F6" s="251" t="s">
        <v>119</v>
      </c>
      <c r="G6" s="251"/>
      <c r="H6" s="251" t="s">
        <v>132</v>
      </c>
    </row>
    <row r="7" spans="1:8" ht="15" customHeight="1">
      <c r="A7" s="244"/>
      <c r="B7" s="254"/>
      <c r="C7" s="256"/>
      <c r="D7" s="252"/>
      <c r="E7" s="252"/>
      <c r="F7" s="252"/>
      <c r="G7" s="252"/>
      <c r="H7" s="252"/>
    </row>
    <row r="8" spans="1:8" ht="12.75" customHeight="1">
      <c r="A8" s="244">
        <v>2</v>
      </c>
      <c r="B8" s="253">
        <v>2</v>
      </c>
      <c r="C8" s="255" t="s">
        <v>202</v>
      </c>
      <c r="D8" s="251" t="s">
        <v>136</v>
      </c>
      <c r="E8" s="251" t="s">
        <v>133</v>
      </c>
      <c r="F8" s="251" t="s">
        <v>134</v>
      </c>
      <c r="G8" s="251"/>
      <c r="H8" s="251" t="s">
        <v>135</v>
      </c>
    </row>
    <row r="9" spans="1:8" ht="15" customHeight="1">
      <c r="A9" s="244"/>
      <c r="B9" s="254"/>
      <c r="C9" s="256"/>
      <c r="D9" s="252"/>
      <c r="E9" s="252"/>
      <c r="F9" s="252"/>
      <c r="G9" s="252"/>
      <c r="H9" s="252"/>
    </row>
    <row r="10" spans="1:8" ht="15" customHeight="1">
      <c r="A10" s="244">
        <v>3</v>
      </c>
      <c r="B10" s="253">
        <v>3</v>
      </c>
      <c r="C10" s="255" t="s">
        <v>164</v>
      </c>
      <c r="D10" s="251" t="s">
        <v>165</v>
      </c>
      <c r="E10" s="251" t="s">
        <v>65</v>
      </c>
      <c r="F10" s="251" t="s">
        <v>166</v>
      </c>
      <c r="G10" s="251"/>
      <c r="H10" s="251" t="s">
        <v>167</v>
      </c>
    </row>
    <row r="11" spans="1:8" ht="15.75" customHeight="1">
      <c r="A11" s="244"/>
      <c r="B11" s="254"/>
      <c r="C11" s="256"/>
      <c r="D11" s="252"/>
      <c r="E11" s="252"/>
      <c r="F11" s="252"/>
      <c r="G11" s="252"/>
      <c r="H11" s="252"/>
    </row>
    <row r="12" spans="1:8" ht="12.75" customHeight="1">
      <c r="A12" s="244">
        <v>4</v>
      </c>
      <c r="B12" s="253">
        <v>4</v>
      </c>
      <c r="C12" s="255" t="s">
        <v>86</v>
      </c>
      <c r="D12" s="251" t="s">
        <v>87</v>
      </c>
      <c r="E12" s="251" t="s">
        <v>61</v>
      </c>
      <c r="F12" s="251" t="s">
        <v>62</v>
      </c>
      <c r="G12" s="251"/>
      <c r="H12" s="251" t="s">
        <v>145</v>
      </c>
    </row>
    <row r="13" spans="1:8" ht="15" customHeight="1">
      <c r="A13" s="244"/>
      <c r="B13" s="254"/>
      <c r="C13" s="256"/>
      <c r="D13" s="252"/>
      <c r="E13" s="252"/>
      <c r="F13" s="252"/>
      <c r="G13" s="252"/>
      <c r="H13" s="252"/>
    </row>
    <row r="14" spans="1:8" ht="12.75" customHeight="1">
      <c r="A14" s="244">
        <v>5</v>
      </c>
      <c r="B14" s="253">
        <v>5</v>
      </c>
      <c r="C14" s="255" t="s">
        <v>116</v>
      </c>
      <c r="D14" s="251" t="s">
        <v>117</v>
      </c>
      <c r="E14" s="251" t="s">
        <v>64</v>
      </c>
      <c r="F14" s="251" t="s">
        <v>68</v>
      </c>
      <c r="G14" s="251"/>
      <c r="H14" s="251" t="s">
        <v>118</v>
      </c>
    </row>
    <row r="15" spans="1:8" ht="15" customHeight="1">
      <c r="A15" s="244"/>
      <c r="B15" s="254"/>
      <c r="C15" s="256"/>
      <c r="D15" s="252"/>
      <c r="E15" s="252"/>
      <c r="F15" s="252"/>
      <c r="G15" s="252"/>
      <c r="H15" s="252"/>
    </row>
    <row r="16" spans="1:8" ht="12.75" customHeight="1">
      <c r="A16" s="244">
        <v>6</v>
      </c>
      <c r="B16" s="253">
        <v>6</v>
      </c>
      <c r="C16" s="255" t="s">
        <v>174</v>
      </c>
      <c r="D16" s="251" t="s">
        <v>175</v>
      </c>
      <c r="E16" s="251" t="s">
        <v>63</v>
      </c>
      <c r="F16" s="251" t="s">
        <v>173</v>
      </c>
      <c r="G16" s="251"/>
      <c r="H16" s="251" t="s">
        <v>176</v>
      </c>
    </row>
    <row r="17" spans="1:8" ht="15" customHeight="1">
      <c r="A17" s="244"/>
      <c r="B17" s="254"/>
      <c r="C17" s="256"/>
      <c r="D17" s="252"/>
      <c r="E17" s="252"/>
      <c r="F17" s="252"/>
      <c r="G17" s="252"/>
      <c r="H17" s="252"/>
    </row>
    <row r="18" spans="1:8" ht="12.75" customHeight="1">
      <c r="A18" s="244">
        <v>7</v>
      </c>
      <c r="B18" s="253">
        <v>7</v>
      </c>
      <c r="C18" s="255" t="s">
        <v>177</v>
      </c>
      <c r="D18" s="251" t="s">
        <v>178</v>
      </c>
      <c r="E18" s="251" t="s">
        <v>85</v>
      </c>
      <c r="F18" s="251" t="s">
        <v>179</v>
      </c>
      <c r="G18" s="251"/>
      <c r="H18" s="251" t="s">
        <v>180</v>
      </c>
    </row>
    <row r="19" spans="1:8" ht="15" customHeight="1">
      <c r="A19" s="244"/>
      <c r="B19" s="254"/>
      <c r="C19" s="256"/>
      <c r="D19" s="252"/>
      <c r="E19" s="252"/>
      <c r="F19" s="252"/>
      <c r="G19" s="252"/>
      <c r="H19" s="252"/>
    </row>
    <row r="20" spans="1:8" ht="12.75" customHeight="1">
      <c r="A20" s="244">
        <v>8</v>
      </c>
      <c r="B20" s="253">
        <v>8</v>
      </c>
      <c r="C20" s="255" t="s">
        <v>197</v>
      </c>
      <c r="D20" s="251" t="s">
        <v>80</v>
      </c>
      <c r="E20" s="251" t="s">
        <v>63</v>
      </c>
      <c r="F20" s="251" t="s">
        <v>67</v>
      </c>
      <c r="G20" s="251"/>
      <c r="H20" s="251" t="s">
        <v>198</v>
      </c>
    </row>
    <row r="21" spans="1:8" ht="15" customHeight="1">
      <c r="A21" s="244"/>
      <c r="B21" s="254"/>
      <c r="C21" s="256"/>
      <c r="D21" s="252"/>
      <c r="E21" s="252"/>
      <c r="F21" s="252"/>
      <c r="G21" s="252"/>
      <c r="H21" s="252"/>
    </row>
    <row r="22" spans="1:8" ht="12.75" customHeight="1">
      <c r="A22" s="244">
        <v>9</v>
      </c>
      <c r="B22" s="253">
        <v>9</v>
      </c>
      <c r="C22" s="255" t="s">
        <v>194</v>
      </c>
      <c r="D22" s="251" t="s">
        <v>195</v>
      </c>
      <c r="E22" s="251" t="s">
        <v>63</v>
      </c>
      <c r="F22" s="251" t="s">
        <v>67</v>
      </c>
      <c r="G22" s="251"/>
      <c r="H22" s="251" t="s">
        <v>196</v>
      </c>
    </row>
    <row r="23" spans="1:8" ht="15" customHeight="1">
      <c r="A23" s="244"/>
      <c r="B23" s="254"/>
      <c r="C23" s="256"/>
      <c r="D23" s="252"/>
      <c r="E23" s="252"/>
      <c r="F23" s="252"/>
      <c r="G23" s="252"/>
      <c r="H23" s="252"/>
    </row>
    <row r="24" spans="1:8" ht="12.75" customHeight="1">
      <c r="A24" s="244">
        <v>10</v>
      </c>
      <c r="B24" s="253">
        <v>10</v>
      </c>
      <c r="C24" s="255" t="s">
        <v>188</v>
      </c>
      <c r="D24" s="251" t="s">
        <v>189</v>
      </c>
      <c r="E24" s="251" t="s">
        <v>61</v>
      </c>
      <c r="F24" s="251" t="s">
        <v>190</v>
      </c>
      <c r="G24" s="251"/>
      <c r="H24" s="251" t="s">
        <v>71</v>
      </c>
    </row>
    <row r="25" spans="1:8" ht="15" customHeight="1">
      <c r="A25" s="244"/>
      <c r="B25" s="254"/>
      <c r="C25" s="256"/>
      <c r="D25" s="252"/>
      <c r="E25" s="252"/>
      <c r="F25" s="252"/>
      <c r="G25" s="252"/>
      <c r="H25" s="252"/>
    </row>
    <row r="26" spans="1:8" ht="12.75" customHeight="1">
      <c r="A26" s="244">
        <v>11</v>
      </c>
      <c r="B26" s="253">
        <v>11</v>
      </c>
      <c r="C26" s="255" t="s">
        <v>103</v>
      </c>
      <c r="D26" s="251" t="s">
        <v>104</v>
      </c>
      <c r="E26" s="251" t="s">
        <v>81</v>
      </c>
      <c r="F26" s="251" t="s">
        <v>101</v>
      </c>
      <c r="G26" s="251"/>
      <c r="H26" s="251" t="s">
        <v>102</v>
      </c>
    </row>
    <row r="27" spans="1:8" ht="15" customHeight="1">
      <c r="A27" s="244"/>
      <c r="B27" s="254"/>
      <c r="C27" s="256"/>
      <c r="D27" s="252"/>
      <c r="E27" s="252"/>
      <c r="F27" s="252"/>
      <c r="G27" s="252"/>
      <c r="H27" s="252"/>
    </row>
    <row r="28" spans="1:8" ht="15.75" customHeight="1">
      <c r="A28" s="244">
        <v>12</v>
      </c>
      <c r="B28" s="253">
        <v>12</v>
      </c>
      <c r="C28" s="255" t="s">
        <v>107</v>
      </c>
      <c r="D28" s="251" t="s">
        <v>108</v>
      </c>
      <c r="E28" s="251" t="s">
        <v>81</v>
      </c>
      <c r="F28" s="251" t="s">
        <v>105</v>
      </c>
      <c r="G28" s="251"/>
      <c r="H28" s="251" t="s">
        <v>106</v>
      </c>
    </row>
    <row r="29" spans="1:8" ht="15" customHeight="1">
      <c r="A29" s="244"/>
      <c r="B29" s="254"/>
      <c r="C29" s="256"/>
      <c r="D29" s="252"/>
      <c r="E29" s="252"/>
      <c r="F29" s="252"/>
      <c r="G29" s="252"/>
      <c r="H29" s="252"/>
    </row>
    <row r="30" spans="1:8" ht="12.75" customHeight="1">
      <c r="A30" s="244">
        <v>13</v>
      </c>
      <c r="B30" s="253">
        <v>13</v>
      </c>
      <c r="C30" s="255" t="s">
        <v>157</v>
      </c>
      <c r="D30" s="251" t="s">
        <v>158</v>
      </c>
      <c r="E30" s="251" t="s">
        <v>65</v>
      </c>
      <c r="F30" s="251" t="s">
        <v>151</v>
      </c>
      <c r="G30" s="251"/>
      <c r="H30" s="251" t="s">
        <v>159</v>
      </c>
    </row>
    <row r="31" spans="1:8" ht="15" customHeight="1">
      <c r="A31" s="244"/>
      <c r="B31" s="254"/>
      <c r="C31" s="256"/>
      <c r="D31" s="252"/>
      <c r="E31" s="252"/>
      <c r="F31" s="252"/>
      <c r="G31" s="252"/>
      <c r="H31" s="252"/>
    </row>
    <row r="32" spans="1:8" ht="12.75" customHeight="1">
      <c r="A32" s="244">
        <v>14</v>
      </c>
      <c r="B32" s="253">
        <v>14</v>
      </c>
      <c r="C32" s="255" t="s">
        <v>113</v>
      </c>
      <c r="D32" s="251" t="s">
        <v>114</v>
      </c>
      <c r="E32" s="251" t="s">
        <v>64</v>
      </c>
      <c r="F32" s="251" t="s">
        <v>68</v>
      </c>
      <c r="G32" s="251"/>
      <c r="H32" s="251" t="s">
        <v>115</v>
      </c>
    </row>
    <row r="33" spans="1:8" ht="15" customHeight="1">
      <c r="A33" s="244"/>
      <c r="B33" s="254"/>
      <c r="C33" s="256"/>
      <c r="D33" s="252"/>
      <c r="E33" s="252"/>
      <c r="F33" s="252"/>
      <c r="G33" s="252"/>
      <c r="H33" s="252"/>
    </row>
    <row r="34" spans="1:8" ht="12.75" customHeight="1">
      <c r="A34" s="244">
        <v>15</v>
      </c>
      <c r="B34" s="253">
        <v>15</v>
      </c>
      <c r="C34" s="255" t="s">
        <v>124</v>
      </c>
      <c r="D34" s="251" t="s">
        <v>125</v>
      </c>
      <c r="E34" s="251" t="s">
        <v>59</v>
      </c>
      <c r="F34" s="251" t="s">
        <v>119</v>
      </c>
      <c r="G34" s="251"/>
      <c r="H34" s="251" t="s">
        <v>121</v>
      </c>
    </row>
    <row r="35" spans="1:8" ht="15" customHeight="1">
      <c r="A35" s="244"/>
      <c r="B35" s="254"/>
      <c r="C35" s="256"/>
      <c r="D35" s="252"/>
      <c r="E35" s="252"/>
      <c r="F35" s="252"/>
      <c r="G35" s="252"/>
      <c r="H35" s="252"/>
    </row>
    <row r="36" spans="1:8" ht="15.75" customHeight="1">
      <c r="A36" s="244">
        <v>16</v>
      </c>
      <c r="B36" s="253">
        <v>16</v>
      </c>
      <c r="C36" s="255" t="s">
        <v>168</v>
      </c>
      <c r="D36" s="251" t="s">
        <v>169</v>
      </c>
      <c r="E36" s="251" t="s">
        <v>59</v>
      </c>
      <c r="F36" s="251" t="s">
        <v>60</v>
      </c>
      <c r="G36" s="251"/>
      <c r="H36" s="251" t="s">
        <v>160</v>
      </c>
    </row>
    <row r="37" spans="1:8" ht="12.75" customHeight="1">
      <c r="A37" s="244"/>
      <c r="B37" s="254"/>
      <c r="C37" s="256"/>
      <c r="D37" s="252"/>
      <c r="E37" s="252"/>
      <c r="F37" s="252"/>
      <c r="G37" s="252"/>
      <c r="H37" s="252"/>
    </row>
    <row r="38" spans="1:8" ht="12.75" customHeight="1">
      <c r="A38" s="244">
        <v>17</v>
      </c>
      <c r="B38" s="253">
        <v>17</v>
      </c>
      <c r="C38" s="255" t="s">
        <v>170</v>
      </c>
      <c r="D38" s="251" t="s">
        <v>171</v>
      </c>
      <c r="E38" s="251" t="s">
        <v>59</v>
      </c>
      <c r="F38" s="251" t="s">
        <v>60</v>
      </c>
      <c r="G38" s="251"/>
      <c r="H38" s="251" t="s">
        <v>172</v>
      </c>
    </row>
    <row r="39" spans="1:8" ht="12.75" customHeight="1">
      <c r="A39" s="244"/>
      <c r="B39" s="254"/>
      <c r="C39" s="256"/>
      <c r="D39" s="252"/>
      <c r="E39" s="252"/>
      <c r="F39" s="252"/>
      <c r="G39" s="252"/>
      <c r="H39" s="252"/>
    </row>
    <row r="40" spans="1:8" ht="12.75" customHeight="1">
      <c r="A40" s="244">
        <v>18</v>
      </c>
      <c r="B40" s="253">
        <v>18</v>
      </c>
      <c r="C40" s="255" t="s">
        <v>181</v>
      </c>
      <c r="D40" s="251" t="s">
        <v>182</v>
      </c>
      <c r="E40" s="251" t="s">
        <v>85</v>
      </c>
      <c r="F40" s="251" t="s">
        <v>179</v>
      </c>
      <c r="G40" s="251"/>
      <c r="H40" s="251" t="s">
        <v>183</v>
      </c>
    </row>
    <row r="41" spans="1:8" ht="12.75" customHeight="1">
      <c r="A41" s="244"/>
      <c r="B41" s="254"/>
      <c r="C41" s="256"/>
      <c r="D41" s="252"/>
      <c r="E41" s="252"/>
      <c r="F41" s="252"/>
      <c r="G41" s="252"/>
      <c r="H41" s="252"/>
    </row>
    <row r="42" spans="1:8" ht="12.75" customHeight="1">
      <c r="A42" s="244">
        <v>19</v>
      </c>
      <c r="B42" s="253">
        <v>19</v>
      </c>
      <c r="C42" s="255" t="s">
        <v>97</v>
      </c>
      <c r="D42" s="251" t="s">
        <v>98</v>
      </c>
      <c r="E42" s="251" t="s">
        <v>88</v>
      </c>
      <c r="F42" s="251" t="s">
        <v>99</v>
      </c>
      <c r="G42" s="251"/>
      <c r="H42" s="251" t="s">
        <v>100</v>
      </c>
    </row>
    <row r="43" spans="1:8" ht="12.75" customHeight="1">
      <c r="A43" s="244"/>
      <c r="B43" s="254"/>
      <c r="C43" s="256"/>
      <c r="D43" s="252"/>
      <c r="E43" s="252"/>
      <c r="F43" s="252"/>
      <c r="G43" s="252"/>
      <c r="H43" s="252"/>
    </row>
    <row r="44" spans="1:8" ht="12.75" customHeight="1">
      <c r="A44" s="244">
        <v>20</v>
      </c>
      <c r="B44" s="253">
        <v>20</v>
      </c>
      <c r="C44" s="255" t="s">
        <v>75</v>
      </c>
      <c r="D44" s="251" t="s">
        <v>76</v>
      </c>
      <c r="E44" s="251" t="s">
        <v>61</v>
      </c>
      <c r="F44" s="251" t="s">
        <v>70</v>
      </c>
      <c r="G44" s="251"/>
      <c r="H44" s="251" t="s">
        <v>71</v>
      </c>
    </row>
    <row r="45" spans="1:8" ht="12.75" customHeight="1">
      <c r="A45" s="244"/>
      <c r="B45" s="254"/>
      <c r="C45" s="256"/>
      <c r="D45" s="252"/>
      <c r="E45" s="252"/>
      <c r="F45" s="252"/>
      <c r="G45" s="252"/>
      <c r="H45" s="252"/>
    </row>
    <row r="46" spans="1:8" ht="12.75" customHeight="1">
      <c r="A46" s="244">
        <v>21</v>
      </c>
      <c r="B46" s="253">
        <v>21</v>
      </c>
      <c r="C46" s="255" t="s">
        <v>128</v>
      </c>
      <c r="D46" s="251" t="s">
        <v>129</v>
      </c>
      <c r="E46" s="251" t="s">
        <v>59</v>
      </c>
      <c r="F46" s="251" t="s">
        <v>119</v>
      </c>
      <c r="G46" s="251"/>
      <c r="H46" s="251" t="s">
        <v>121</v>
      </c>
    </row>
    <row r="47" spans="1:8" ht="12.75" customHeight="1">
      <c r="A47" s="244"/>
      <c r="B47" s="254"/>
      <c r="C47" s="256"/>
      <c r="D47" s="252"/>
      <c r="E47" s="252"/>
      <c r="F47" s="252"/>
      <c r="G47" s="252"/>
      <c r="H47" s="252"/>
    </row>
    <row r="48" spans="1:8" ht="12.75" customHeight="1">
      <c r="A48" s="244">
        <v>22</v>
      </c>
      <c r="B48" s="253">
        <v>22</v>
      </c>
      <c r="C48" s="255" t="s">
        <v>141</v>
      </c>
      <c r="D48" s="251" t="s">
        <v>142</v>
      </c>
      <c r="E48" s="251" t="s">
        <v>65</v>
      </c>
      <c r="F48" s="251" t="s">
        <v>144</v>
      </c>
      <c r="G48" s="251"/>
      <c r="H48" s="251" t="s">
        <v>143</v>
      </c>
    </row>
    <row r="49" spans="1:8" ht="12.75" customHeight="1">
      <c r="A49" s="244"/>
      <c r="B49" s="254"/>
      <c r="C49" s="256"/>
      <c r="D49" s="252"/>
      <c r="E49" s="252"/>
      <c r="F49" s="252"/>
      <c r="G49" s="252"/>
      <c r="H49" s="252"/>
    </row>
    <row r="50" spans="1:8" ht="12.75" customHeight="1">
      <c r="A50" s="244">
        <v>23</v>
      </c>
      <c r="B50" s="253">
        <v>23</v>
      </c>
      <c r="C50" s="255" t="s">
        <v>110</v>
      </c>
      <c r="D50" s="251" t="s">
        <v>111</v>
      </c>
      <c r="E50" s="251" t="s">
        <v>64</v>
      </c>
      <c r="F50" s="251" t="s">
        <v>68</v>
      </c>
      <c r="G50" s="251"/>
      <c r="H50" s="251" t="s">
        <v>112</v>
      </c>
    </row>
    <row r="51" spans="1:8" ht="12.75" customHeight="1">
      <c r="A51" s="244"/>
      <c r="B51" s="254"/>
      <c r="C51" s="256"/>
      <c r="D51" s="252"/>
      <c r="E51" s="252"/>
      <c r="F51" s="252"/>
      <c r="G51" s="252"/>
      <c r="H51" s="252"/>
    </row>
    <row r="52" spans="1:8" ht="12.75" customHeight="1">
      <c r="A52" s="244">
        <v>24</v>
      </c>
      <c r="B52" s="253">
        <v>24</v>
      </c>
      <c r="C52" s="255" t="s">
        <v>153</v>
      </c>
      <c r="D52" s="251" t="s">
        <v>155</v>
      </c>
      <c r="E52" s="251" t="s">
        <v>65</v>
      </c>
      <c r="F52" s="251" t="s">
        <v>151</v>
      </c>
      <c r="G52" s="251"/>
      <c r="H52" s="251" t="s">
        <v>156</v>
      </c>
    </row>
    <row r="53" spans="1:8" ht="12.75" customHeight="1">
      <c r="A53" s="244"/>
      <c r="B53" s="254"/>
      <c r="C53" s="256"/>
      <c r="D53" s="252"/>
      <c r="E53" s="252"/>
      <c r="F53" s="252"/>
      <c r="G53" s="252"/>
      <c r="H53" s="252"/>
    </row>
    <row r="54" spans="1:8" ht="12.75" customHeight="1">
      <c r="A54" s="244">
        <v>25</v>
      </c>
      <c r="B54" s="253">
        <v>25</v>
      </c>
      <c r="C54" s="255" t="s">
        <v>204</v>
      </c>
      <c r="D54" s="251" t="s">
        <v>74</v>
      </c>
      <c r="E54" s="251" t="s">
        <v>61</v>
      </c>
      <c r="F54" s="251" t="s">
        <v>73</v>
      </c>
      <c r="G54" s="251"/>
      <c r="H54" s="251" t="s">
        <v>72</v>
      </c>
    </row>
    <row r="55" spans="1:8" ht="12.75" customHeight="1">
      <c r="A55" s="244"/>
      <c r="B55" s="254"/>
      <c r="C55" s="256"/>
      <c r="D55" s="252"/>
      <c r="E55" s="252"/>
      <c r="F55" s="252"/>
      <c r="G55" s="252"/>
      <c r="H55" s="252"/>
    </row>
    <row r="56" spans="1:8" ht="12.75" customHeight="1">
      <c r="A56" s="244">
        <v>26</v>
      </c>
      <c r="B56" s="253">
        <v>26</v>
      </c>
      <c r="C56" s="255" t="s">
        <v>139</v>
      </c>
      <c r="D56" s="251" t="s">
        <v>140</v>
      </c>
      <c r="E56" s="251" t="s">
        <v>65</v>
      </c>
      <c r="F56" s="251" t="s">
        <v>137</v>
      </c>
      <c r="G56" s="251"/>
      <c r="H56" s="251" t="s">
        <v>138</v>
      </c>
    </row>
    <row r="57" spans="1:8" ht="12.75" customHeight="1">
      <c r="A57" s="244"/>
      <c r="B57" s="254"/>
      <c r="C57" s="256"/>
      <c r="D57" s="252"/>
      <c r="E57" s="252"/>
      <c r="F57" s="252"/>
      <c r="G57" s="252"/>
      <c r="H57" s="252"/>
    </row>
    <row r="58" spans="1:8" ht="12.75" customHeight="1">
      <c r="A58" s="244">
        <v>27</v>
      </c>
      <c r="B58" s="253">
        <v>27</v>
      </c>
      <c r="C58" s="255" t="s">
        <v>77</v>
      </c>
      <c r="D58" s="251" t="s">
        <v>78</v>
      </c>
      <c r="E58" s="251" t="s">
        <v>61</v>
      </c>
      <c r="F58" s="251" t="s">
        <v>69</v>
      </c>
      <c r="G58" s="251"/>
      <c r="H58" s="251" t="s">
        <v>79</v>
      </c>
    </row>
    <row r="59" spans="1:8" ht="12.75" customHeight="1">
      <c r="A59" s="244"/>
      <c r="B59" s="254"/>
      <c r="C59" s="256"/>
      <c r="D59" s="252"/>
      <c r="E59" s="252"/>
      <c r="F59" s="252"/>
      <c r="G59" s="252"/>
      <c r="H59" s="252"/>
    </row>
    <row r="60" spans="1:8" ht="12.75" customHeight="1">
      <c r="A60" s="244">
        <v>28</v>
      </c>
      <c r="B60" s="253">
        <v>28</v>
      </c>
      <c r="C60" s="255" t="s">
        <v>82</v>
      </c>
      <c r="D60" s="251" t="s">
        <v>83</v>
      </c>
      <c r="E60" s="251" t="s">
        <v>63</v>
      </c>
      <c r="F60" s="251" t="s">
        <v>67</v>
      </c>
      <c r="G60" s="251"/>
      <c r="H60" s="251" t="s">
        <v>84</v>
      </c>
    </row>
    <row r="61" spans="1:8" ht="12.75" customHeight="1">
      <c r="A61" s="244"/>
      <c r="B61" s="254"/>
      <c r="C61" s="256"/>
      <c r="D61" s="252"/>
      <c r="E61" s="252"/>
      <c r="F61" s="252"/>
      <c r="G61" s="252"/>
      <c r="H61" s="252"/>
    </row>
    <row r="62" spans="1:8" ht="12.75" customHeight="1">
      <c r="A62" s="244">
        <v>29</v>
      </c>
      <c r="B62" s="253">
        <v>29</v>
      </c>
      <c r="C62" s="255" t="s">
        <v>147</v>
      </c>
      <c r="D62" s="251" t="s">
        <v>148</v>
      </c>
      <c r="E62" s="251" t="s">
        <v>133</v>
      </c>
      <c r="F62" s="251" t="s">
        <v>146</v>
      </c>
      <c r="G62" s="251"/>
      <c r="H62" s="251" t="s">
        <v>149</v>
      </c>
    </row>
    <row r="63" spans="1:8" ht="12.75" customHeight="1">
      <c r="A63" s="244"/>
      <c r="B63" s="254"/>
      <c r="C63" s="256"/>
      <c r="D63" s="252"/>
      <c r="E63" s="252"/>
      <c r="F63" s="252"/>
      <c r="G63" s="252"/>
      <c r="H63" s="252"/>
    </row>
    <row r="64" spans="1:8" ht="12.75" customHeight="1">
      <c r="A64" s="244">
        <v>30</v>
      </c>
      <c r="B64" s="253">
        <v>30</v>
      </c>
      <c r="C64" s="255" t="s">
        <v>191</v>
      </c>
      <c r="D64" s="251" t="s">
        <v>192</v>
      </c>
      <c r="E64" s="251" t="s">
        <v>63</v>
      </c>
      <c r="F64" s="251" t="s">
        <v>67</v>
      </c>
      <c r="G64" s="251"/>
      <c r="H64" s="251" t="s">
        <v>193</v>
      </c>
    </row>
    <row r="65" spans="1:8" ht="12.75" customHeight="1">
      <c r="A65" s="244"/>
      <c r="B65" s="254"/>
      <c r="C65" s="256"/>
      <c r="D65" s="252"/>
      <c r="E65" s="252"/>
      <c r="F65" s="252"/>
      <c r="G65" s="252"/>
      <c r="H65" s="252"/>
    </row>
    <row r="66" spans="1:8" ht="12.75" customHeight="1">
      <c r="A66" s="244">
        <v>31</v>
      </c>
      <c r="B66" s="253">
        <v>31</v>
      </c>
      <c r="C66" s="255" t="s">
        <v>152</v>
      </c>
      <c r="D66" s="251" t="s">
        <v>154</v>
      </c>
      <c r="E66" s="251" t="s">
        <v>65</v>
      </c>
      <c r="F66" s="251" t="s">
        <v>151</v>
      </c>
      <c r="G66" s="251"/>
      <c r="H66" s="251" t="s">
        <v>150</v>
      </c>
    </row>
    <row r="67" spans="1:8" ht="12.75" customHeight="1">
      <c r="A67" s="244"/>
      <c r="B67" s="254"/>
      <c r="C67" s="256"/>
      <c r="D67" s="252"/>
      <c r="E67" s="252"/>
      <c r="F67" s="252"/>
      <c r="G67" s="252"/>
      <c r="H67" s="252"/>
    </row>
    <row r="68" spans="1:8" ht="12.75" customHeight="1">
      <c r="A68" s="244">
        <v>32</v>
      </c>
      <c r="B68" s="253">
        <v>32</v>
      </c>
      <c r="C68" s="255" t="s">
        <v>161</v>
      </c>
      <c r="D68" s="251" t="s">
        <v>162</v>
      </c>
      <c r="E68" s="251" t="s">
        <v>65</v>
      </c>
      <c r="F68" s="251" t="s">
        <v>66</v>
      </c>
      <c r="G68" s="251"/>
      <c r="H68" s="251" t="s">
        <v>163</v>
      </c>
    </row>
    <row r="69" spans="1:8" ht="12.75" customHeight="1">
      <c r="A69" s="244"/>
      <c r="B69" s="254"/>
      <c r="C69" s="256"/>
      <c r="D69" s="252"/>
      <c r="E69" s="252"/>
      <c r="F69" s="252"/>
      <c r="G69" s="252"/>
      <c r="H69" s="252"/>
    </row>
    <row r="70" spans="1:8" ht="12.75" customHeight="1">
      <c r="A70" s="244">
        <v>33</v>
      </c>
      <c r="B70" s="253">
        <v>33</v>
      </c>
      <c r="C70" s="255" t="s">
        <v>95</v>
      </c>
      <c r="D70" s="251" t="s">
        <v>96</v>
      </c>
      <c r="E70" s="251" t="s">
        <v>88</v>
      </c>
      <c r="F70" s="251" t="s">
        <v>90</v>
      </c>
      <c r="G70" s="251"/>
      <c r="H70" s="251" t="s">
        <v>91</v>
      </c>
    </row>
    <row r="71" spans="1:8" ht="12.75" customHeight="1">
      <c r="A71" s="244"/>
      <c r="B71" s="254"/>
      <c r="C71" s="256"/>
      <c r="D71" s="252"/>
      <c r="E71" s="252"/>
      <c r="F71" s="252"/>
      <c r="G71" s="252"/>
      <c r="H71" s="252"/>
    </row>
    <row r="72" spans="1:8" ht="12.75" customHeight="1">
      <c r="A72" s="244">
        <v>34</v>
      </c>
      <c r="B72" s="253">
        <v>34</v>
      </c>
      <c r="C72" s="255" t="s">
        <v>123</v>
      </c>
      <c r="D72" s="251" t="s">
        <v>109</v>
      </c>
      <c r="E72" s="251" t="s">
        <v>59</v>
      </c>
      <c r="F72" s="251" t="s">
        <v>119</v>
      </c>
      <c r="G72" s="251"/>
      <c r="H72" s="251" t="s">
        <v>122</v>
      </c>
    </row>
    <row r="73" spans="1:8" ht="12.75" customHeight="1">
      <c r="A73" s="244"/>
      <c r="B73" s="254"/>
      <c r="C73" s="256"/>
      <c r="D73" s="252"/>
      <c r="E73" s="252"/>
      <c r="F73" s="252"/>
      <c r="G73" s="252"/>
      <c r="H73" s="252"/>
    </row>
    <row r="74" spans="1:8" ht="12.75" customHeight="1">
      <c r="A74" s="244">
        <v>35</v>
      </c>
      <c r="B74" s="253">
        <v>35</v>
      </c>
      <c r="C74" s="255" t="s">
        <v>199</v>
      </c>
      <c r="D74" s="251" t="s">
        <v>200</v>
      </c>
      <c r="E74" s="251" t="s">
        <v>63</v>
      </c>
      <c r="F74" s="251" t="s">
        <v>67</v>
      </c>
      <c r="G74" s="251"/>
      <c r="H74" s="251" t="s">
        <v>201</v>
      </c>
    </row>
    <row r="75" spans="1:8" ht="12.75" customHeight="1">
      <c r="A75" s="244"/>
      <c r="B75" s="254"/>
      <c r="C75" s="256"/>
      <c r="D75" s="252"/>
      <c r="E75" s="252"/>
      <c r="F75" s="252"/>
      <c r="G75" s="252"/>
      <c r="H75" s="252"/>
    </row>
    <row r="76" spans="1:8" ht="12.75" customHeight="1">
      <c r="A76" s="244">
        <v>36</v>
      </c>
      <c r="B76" s="253">
        <v>36</v>
      </c>
      <c r="C76" s="255" t="s">
        <v>92</v>
      </c>
      <c r="D76" s="251" t="s">
        <v>93</v>
      </c>
      <c r="E76" s="251" t="s">
        <v>88</v>
      </c>
      <c r="F76" s="251" t="s">
        <v>89</v>
      </c>
      <c r="G76" s="251"/>
      <c r="H76" s="251" t="s">
        <v>94</v>
      </c>
    </row>
    <row r="77" spans="1:8" ht="12.75" customHeight="1">
      <c r="A77" s="244"/>
      <c r="B77" s="254"/>
      <c r="C77" s="256"/>
      <c r="D77" s="252"/>
      <c r="E77" s="252"/>
      <c r="F77" s="252"/>
      <c r="G77" s="252"/>
      <c r="H77" s="252"/>
    </row>
    <row r="78" spans="1:8" ht="12.75" customHeight="1">
      <c r="A78" s="244">
        <v>37</v>
      </c>
      <c r="B78" s="253">
        <v>37</v>
      </c>
      <c r="C78" s="255" t="s">
        <v>186</v>
      </c>
      <c r="D78" s="251" t="s">
        <v>187</v>
      </c>
      <c r="E78" s="251" t="s">
        <v>63</v>
      </c>
      <c r="F78" s="251" t="s">
        <v>184</v>
      </c>
      <c r="G78" s="251"/>
      <c r="H78" s="251" t="s">
        <v>185</v>
      </c>
    </row>
    <row r="79" spans="1:8" ht="12.75" customHeight="1">
      <c r="A79" s="244"/>
      <c r="B79" s="254"/>
      <c r="C79" s="256"/>
      <c r="D79" s="252"/>
      <c r="E79" s="252"/>
      <c r="F79" s="252"/>
      <c r="G79" s="252"/>
      <c r="H79" s="252"/>
    </row>
    <row r="80" spans="1:8" ht="12.75" customHeight="1">
      <c r="A80" s="244">
        <v>38</v>
      </c>
      <c r="B80" s="253">
        <v>38</v>
      </c>
      <c r="C80" s="255" t="s">
        <v>126</v>
      </c>
      <c r="D80" s="251" t="s">
        <v>127</v>
      </c>
      <c r="E80" s="251" t="s">
        <v>59</v>
      </c>
      <c r="F80" s="251" t="s">
        <v>119</v>
      </c>
      <c r="G80" s="251"/>
      <c r="H80" s="251" t="s">
        <v>120</v>
      </c>
    </row>
    <row r="81" spans="1:8" ht="12.75" customHeight="1">
      <c r="A81" s="244"/>
      <c r="B81" s="254"/>
      <c r="C81" s="256"/>
      <c r="D81" s="252"/>
      <c r="E81" s="252"/>
      <c r="F81" s="252"/>
      <c r="G81" s="252"/>
      <c r="H81" s="252"/>
    </row>
    <row r="82" spans="1:8" ht="12.75" customHeight="1">
      <c r="A82" s="248"/>
      <c r="B82" s="240">
        <v>39</v>
      </c>
      <c r="C82" s="243"/>
      <c r="D82" s="249"/>
      <c r="E82" s="260"/>
      <c r="F82" s="237"/>
      <c r="G82" s="245"/>
      <c r="H82" s="243"/>
    </row>
    <row r="83" spans="1:8" ht="12.75" customHeight="1">
      <c r="A83" s="248"/>
      <c r="B83" s="240"/>
      <c r="C83" s="247"/>
      <c r="D83" s="250"/>
      <c r="E83" s="262"/>
      <c r="F83" s="237"/>
      <c r="G83" s="246"/>
      <c r="H83" s="247"/>
    </row>
    <row r="84" spans="1:8" ht="12.75" customHeight="1">
      <c r="A84" s="239"/>
      <c r="B84" s="240">
        <v>40</v>
      </c>
      <c r="C84" s="242"/>
      <c r="D84" s="244"/>
      <c r="E84" s="260"/>
      <c r="F84" s="237"/>
      <c r="G84" s="238"/>
      <c r="H84" s="243"/>
    </row>
    <row r="85" spans="1:8" ht="12.75" customHeight="1">
      <c r="A85" s="239"/>
      <c r="B85" s="240"/>
      <c r="C85" s="242"/>
      <c r="D85" s="244"/>
      <c r="E85" s="262"/>
      <c r="F85" s="237"/>
      <c r="G85" s="238"/>
      <c r="H85" s="247"/>
    </row>
    <row r="86" spans="1:8" ht="12.75" customHeight="1">
      <c r="A86" s="239"/>
      <c r="B86" s="240">
        <v>41</v>
      </c>
      <c r="C86" s="242"/>
      <c r="D86" s="244"/>
      <c r="E86" s="260"/>
      <c r="F86" s="237"/>
      <c r="G86" s="238"/>
      <c r="H86" s="242"/>
    </row>
    <row r="87" spans="1:8" ht="12.75" customHeight="1">
      <c r="A87" s="239"/>
      <c r="B87" s="240"/>
      <c r="C87" s="242"/>
      <c r="D87" s="244"/>
      <c r="E87" s="262"/>
      <c r="F87" s="237"/>
      <c r="G87" s="238"/>
      <c r="H87" s="243"/>
    </row>
    <row r="88" spans="1:8" ht="12.75" customHeight="1">
      <c r="A88" s="239"/>
      <c r="B88" s="240">
        <v>42</v>
      </c>
      <c r="C88" s="242"/>
      <c r="D88" s="244"/>
      <c r="E88" s="260"/>
      <c r="F88" s="237"/>
      <c r="G88" s="238"/>
      <c r="H88" s="242"/>
    </row>
    <row r="89" spans="1:8" ht="12.75" customHeight="1">
      <c r="A89" s="239"/>
      <c r="B89" s="240"/>
      <c r="C89" s="242"/>
      <c r="D89" s="244"/>
      <c r="E89" s="262"/>
      <c r="F89" s="237"/>
      <c r="G89" s="238"/>
      <c r="H89" s="243"/>
    </row>
    <row r="90" spans="1:8" ht="12.75" customHeight="1">
      <c r="A90" s="239"/>
      <c r="B90" s="240">
        <v>43</v>
      </c>
      <c r="C90" s="242"/>
      <c r="D90" s="244"/>
      <c r="E90" s="260"/>
      <c r="F90" s="237"/>
      <c r="G90" s="238"/>
      <c r="H90" s="242"/>
    </row>
    <row r="91" spans="1:8" ht="12.75" customHeight="1">
      <c r="A91" s="239"/>
      <c r="B91" s="240"/>
      <c r="C91" s="242"/>
      <c r="D91" s="244"/>
      <c r="E91" s="262"/>
      <c r="F91" s="237"/>
      <c r="G91" s="238"/>
      <c r="H91" s="243"/>
    </row>
    <row r="92" spans="1:8" ht="12.75" customHeight="1">
      <c r="A92" s="239"/>
      <c r="B92" s="240">
        <v>44</v>
      </c>
      <c r="C92" s="241"/>
      <c r="D92" s="239"/>
      <c r="E92" s="260"/>
      <c r="F92" s="237"/>
      <c r="G92" s="238"/>
      <c r="H92" s="239"/>
    </row>
    <row r="93" spans="1:8" ht="12.75" customHeight="1">
      <c r="A93" s="239"/>
      <c r="B93" s="240"/>
      <c r="C93" s="241"/>
      <c r="D93" s="239"/>
      <c r="E93" s="262"/>
      <c r="F93" s="237"/>
      <c r="G93" s="238"/>
      <c r="H93" s="239"/>
    </row>
    <row r="94" spans="1:8" ht="12.75" customHeight="1">
      <c r="A94" s="239"/>
      <c r="B94" s="240">
        <v>45</v>
      </c>
      <c r="C94" s="241"/>
      <c r="D94" s="239"/>
      <c r="E94" s="260"/>
      <c r="F94" s="237"/>
      <c r="G94" s="238"/>
      <c r="H94" s="239"/>
    </row>
    <row r="95" spans="1:8" ht="12.75" customHeight="1">
      <c r="A95" s="239"/>
      <c r="B95" s="240"/>
      <c r="C95" s="241"/>
      <c r="D95" s="239"/>
      <c r="E95" s="262"/>
      <c r="F95" s="237"/>
      <c r="G95" s="238"/>
      <c r="H95" s="239"/>
    </row>
    <row r="96" spans="1:8" ht="12.75" customHeight="1">
      <c r="A96" s="239"/>
      <c r="B96" s="240">
        <v>46</v>
      </c>
      <c r="C96" s="241"/>
      <c r="D96" s="239"/>
      <c r="E96" s="260"/>
      <c r="F96" s="237"/>
      <c r="G96" s="238"/>
      <c r="H96" s="239"/>
    </row>
    <row r="97" spans="1:8" ht="12.75" customHeight="1">
      <c r="A97" s="239"/>
      <c r="B97" s="240"/>
      <c r="C97" s="241"/>
      <c r="D97" s="239"/>
      <c r="E97" s="262"/>
      <c r="F97" s="237"/>
      <c r="G97" s="238"/>
      <c r="H97" s="239"/>
    </row>
    <row r="98" spans="1:8" ht="12.75" customHeight="1">
      <c r="A98" s="239"/>
      <c r="B98" s="240">
        <v>47</v>
      </c>
      <c r="C98" s="241"/>
      <c r="D98" s="239"/>
      <c r="E98" s="260"/>
      <c r="F98" s="237"/>
      <c r="G98" s="238"/>
      <c r="H98" s="239"/>
    </row>
    <row r="99" spans="1:8" ht="12.75" customHeight="1">
      <c r="A99" s="239"/>
      <c r="B99" s="240"/>
      <c r="C99" s="241"/>
      <c r="D99" s="239"/>
      <c r="E99" s="262"/>
      <c r="F99" s="237"/>
      <c r="G99" s="238"/>
      <c r="H99" s="239"/>
    </row>
    <row r="100" spans="1:8" ht="12.75" customHeight="1">
      <c r="A100" s="239"/>
      <c r="B100" s="240">
        <v>48</v>
      </c>
      <c r="C100" s="241"/>
      <c r="D100" s="239"/>
      <c r="E100" s="260"/>
      <c r="F100" s="237"/>
      <c r="G100" s="238"/>
      <c r="H100" s="239"/>
    </row>
    <row r="101" spans="1:8" ht="12.75" customHeight="1">
      <c r="A101" s="239"/>
      <c r="B101" s="240"/>
      <c r="C101" s="241"/>
      <c r="D101" s="239"/>
      <c r="E101" s="262"/>
      <c r="F101" s="237"/>
      <c r="G101" s="238"/>
      <c r="H101" s="239"/>
    </row>
    <row r="102" spans="1:8" ht="12.75" customHeight="1">
      <c r="A102" s="239"/>
      <c r="B102" s="240">
        <v>49</v>
      </c>
      <c r="C102" s="241"/>
      <c r="D102" s="239"/>
      <c r="E102" s="260"/>
      <c r="F102" s="237"/>
      <c r="G102" s="238"/>
      <c r="H102" s="239"/>
    </row>
    <row r="103" spans="1:8" ht="12.75" customHeight="1">
      <c r="A103" s="239"/>
      <c r="B103" s="240"/>
      <c r="C103" s="241"/>
      <c r="D103" s="239"/>
      <c r="E103" s="262"/>
      <c r="F103" s="237"/>
      <c r="G103" s="238"/>
      <c r="H103" s="239"/>
    </row>
    <row r="104" spans="1:8" ht="12.75" customHeight="1">
      <c r="A104" s="239"/>
      <c r="B104" s="240">
        <v>50</v>
      </c>
      <c r="C104" s="241"/>
      <c r="D104" s="239"/>
      <c r="E104" s="260"/>
      <c r="F104" s="237"/>
      <c r="G104" s="238"/>
      <c r="H104" s="239"/>
    </row>
    <row r="105" spans="1:8" ht="12.75" customHeight="1">
      <c r="A105" s="239"/>
      <c r="B105" s="240"/>
      <c r="C105" s="241"/>
      <c r="D105" s="239"/>
      <c r="E105" s="262"/>
      <c r="F105" s="237"/>
      <c r="G105" s="238"/>
      <c r="H105" s="239"/>
    </row>
    <row r="106" spans="1:8" ht="12.75" customHeight="1">
      <c r="A106" s="239"/>
      <c r="B106" s="240">
        <v>51</v>
      </c>
      <c r="C106" s="241"/>
      <c r="D106" s="239"/>
      <c r="E106" s="260"/>
      <c r="F106" s="237"/>
      <c r="G106" s="238"/>
      <c r="H106" s="239"/>
    </row>
    <row r="107" spans="1:8" ht="12.75" customHeight="1">
      <c r="A107" s="239"/>
      <c r="B107" s="240"/>
      <c r="C107" s="241"/>
      <c r="D107" s="239"/>
      <c r="E107" s="262"/>
      <c r="F107" s="237"/>
      <c r="G107" s="238"/>
      <c r="H107" s="239"/>
    </row>
    <row r="108" spans="1:8" ht="12.75" customHeight="1">
      <c r="A108" s="239"/>
      <c r="B108" s="240">
        <v>52</v>
      </c>
      <c r="C108" s="241"/>
      <c r="D108" s="239"/>
      <c r="E108" s="260"/>
      <c r="F108" s="237"/>
      <c r="G108" s="238"/>
      <c r="H108" s="239"/>
    </row>
    <row r="109" spans="1:8" ht="12.75" customHeight="1">
      <c r="A109" s="239"/>
      <c r="B109" s="240"/>
      <c r="C109" s="241"/>
      <c r="D109" s="239"/>
      <c r="E109" s="262"/>
      <c r="F109" s="237"/>
      <c r="G109" s="238"/>
      <c r="H109" s="239"/>
    </row>
    <row r="110" spans="1:8" ht="12.75" customHeight="1">
      <c r="A110" s="239"/>
      <c r="B110" s="240">
        <v>53</v>
      </c>
      <c r="C110" s="241"/>
      <c r="D110" s="239"/>
      <c r="E110" s="260"/>
      <c r="F110" s="237"/>
      <c r="G110" s="238"/>
      <c r="H110" s="239"/>
    </row>
    <row r="111" spans="1:8" ht="12.75" customHeight="1">
      <c r="A111" s="239"/>
      <c r="B111" s="240"/>
      <c r="C111" s="241"/>
      <c r="D111" s="239"/>
      <c r="E111" s="262"/>
      <c r="F111" s="237"/>
      <c r="G111" s="238"/>
      <c r="H111" s="239"/>
    </row>
    <row r="112" spans="1:8" ht="12.75" customHeight="1">
      <c r="A112" s="239"/>
      <c r="B112" s="240">
        <v>54</v>
      </c>
      <c r="C112" s="241"/>
      <c r="D112" s="239"/>
      <c r="E112" s="260"/>
      <c r="F112" s="237"/>
      <c r="G112" s="238"/>
      <c r="H112" s="239"/>
    </row>
    <row r="113" spans="1:8" ht="12.75" customHeight="1">
      <c r="A113" s="239"/>
      <c r="B113" s="240"/>
      <c r="C113" s="241"/>
      <c r="D113" s="239"/>
      <c r="E113" s="262"/>
      <c r="F113" s="237"/>
      <c r="G113" s="238"/>
      <c r="H113" s="239"/>
    </row>
    <row r="114" spans="1:8" ht="12.75" customHeight="1">
      <c r="A114" s="239"/>
      <c r="B114" s="240">
        <v>55</v>
      </c>
      <c r="C114" s="241"/>
      <c r="D114" s="239"/>
      <c r="E114" s="260"/>
      <c r="F114" s="237"/>
      <c r="G114" s="238"/>
      <c r="H114" s="239"/>
    </row>
    <row r="115" spans="1:8" ht="12.75" customHeight="1">
      <c r="A115" s="239"/>
      <c r="B115" s="240"/>
      <c r="C115" s="241"/>
      <c r="D115" s="239"/>
      <c r="E115" s="262"/>
      <c r="F115" s="237"/>
      <c r="G115" s="238"/>
      <c r="H115" s="239"/>
    </row>
    <row r="116" spans="1:8" ht="12.75" customHeight="1">
      <c r="A116" s="239"/>
      <c r="B116" s="240">
        <v>56</v>
      </c>
      <c r="C116" s="241"/>
      <c r="D116" s="239"/>
      <c r="E116" s="260"/>
      <c r="F116" s="237"/>
      <c r="G116" s="238"/>
      <c r="H116" s="239"/>
    </row>
    <row r="117" spans="1:8" ht="12.75" customHeight="1">
      <c r="A117" s="239"/>
      <c r="B117" s="240"/>
      <c r="C117" s="241"/>
      <c r="D117" s="239"/>
      <c r="E117" s="262"/>
      <c r="F117" s="237"/>
      <c r="G117" s="238"/>
      <c r="H117" s="239"/>
    </row>
    <row r="118" spans="1:8" ht="12.75" customHeight="1">
      <c r="A118" s="239"/>
      <c r="B118" s="240">
        <v>57</v>
      </c>
      <c r="C118" s="241"/>
      <c r="D118" s="239"/>
      <c r="E118" s="260"/>
      <c r="F118" s="237"/>
      <c r="G118" s="238"/>
      <c r="H118" s="239"/>
    </row>
    <row r="119" spans="1:8" ht="12.75" customHeight="1">
      <c r="A119" s="239"/>
      <c r="B119" s="240"/>
      <c r="C119" s="241"/>
      <c r="D119" s="239"/>
      <c r="E119" s="262"/>
      <c r="F119" s="237"/>
      <c r="G119" s="238"/>
      <c r="H119" s="239"/>
    </row>
    <row r="120" spans="1:8" ht="12.75" customHeight="1">
      <c r="A120" s="239"/>
      <c r="B120" s="240">
        <v>58</v>
      </c>
      <c r="C120" s="241"/>
      <c r="D120" s="239"/>
      <c r="E120" s="260"/>
      <c r="F120" s="237"/>
      <c r="G120" s="238"/>
      <c r="H120" s="239"/>
    </row>
    <row r="121" spans="1:8" ht="12.75" customHeight="1">
      <c r="A121" s="239"/>
      <c r="B121" s="240"/>
      <c r="C121" s="241"/>
      <c r="D121" s="239"/>
      <c r="E121" s="262"/>
      <c r="F121" s="237"/>
      <c r="G121" s="238"/>
      <c r="H121" s="239"/>
    </row>
    <row r="122" spans="1:8" ht="12.75" customHeight="1">
      <c r="A122" s="239"/>
      <c r="B122" s="240">
        <v>59</v>
      </c>
      <c r="C122" s="241"/>
      <c r="D122" s="239"/>
      <c r="E122" s="260"/>
      <c r="F122" s="237"/>
      <c r="G122" s="238"/>
      <c r="H122" s="239"/>
    </row>
    <row r="123" spans="1:8" ht="12.75" customHeight="1">
      <c r="A123" s="239"/>
      <c r="B123" s="240"/>
      <c r="C123" s="241"/>
      <c r="D123" s="239"/>
      <c r="E123" s="262"/>
      <c r="F123" s="237"/>
      <c r="G123" s="238"/>
      <c r="H123" s="239"/>
    </row>
    <row r="124" spans="1:8" ht="12.75" customHeight="1">
      <c r="A124" s="239"/>
      <c r="B124" s="240">
        <v>60</v>
      </c>
      <c r="C124" s="241"/>
      <c r="D124" s="239"/>
      <c r="E124" s="260"/>
      <c r="F124" s="237"/>
      <c r="G124" s="238"/>
      <c r="H124" s="239"/>
    </row>
    <row r="125" spans="1:8" ht="12.75" customHeight="1">
      <c r="A125" s="239"/>
      <c r="B125" s="240"/>
      <c r="C125" s="241"/>
      <c r="D125" s="239"/>
      <c r="E125" s="262"/>
      <c r="F125" s="237"/>
      <c r="G125" s="238"/>
      <c r="H125" s="239"/>
    </row>
    <row r="126" spans="1:8" ht="12.75" customHeight="1">
      <c r="A126" s="239"/>
      <c r="B126" s="240">
        <v>61</v>
      </c>
      <c r="C126" s="241"/>
      <c r="D126" s="239"/>
      <c r="E126" s="260"/>
      <c r="F126" s="237"/>
      <c r="G126" s="238"/>
      <c r="H126" s="239"/>
    </row>
    <row r="127" spans="1:8" ht="12.75" customHeight="1">
      <c r="A127" s="239"/>
      <c r="B127" s="240"/>
      <c r="C127" s="241"/>
      <c r="D127" s="239"/>
      <c r="E127" s="262"/>
      <c r="F127" s="237"/>
      <c r="G127" s="238"/>
      <c r="H127" s="239"/>
    </row>
    <row r="128" spans="1:8" ht="12.75" customHeight="1">
      <c r="A128" s="239"/>
      <c r="B128" s="240">
        <v>62</v>
      </c>
      <c r="C128" s="241"/>
      <c r="D128" s="239"/>
      <c r="E128" s="260"/>
      <c r="F128" s="237"/>
      <c r="G128" s="238"/>
      <c r="H128" s="239"/>
    </row>
    <row r="129" spans="1:8" ht="12.75" customHeight="1">
      <c r="A129" s="239"/>
      <c r="B129" s="240"/>
      <c r="C129" s="241"/>
      <c r="D129" s="239"/>
      <c r="E129" s="262"/>
      <c r="F129" s="237"/>
      <c r="G129" s="238"/>
      <c r="H129" s="239"/>
    </row>
    <row r="130" spans="1:8" ht="12.75">
      <c r="A130" s="239"/>
      <c r="B130" s="240">
        <v>63</v>
      </c>
      <c r="C130" s="241"/>
      <c r="D130" s="239"/>
      <c r="E130" s="260"/>
      <c r="F130" s="237"/>
      <c r="G130" s="238"/>
      <c r="H130" s="239"/>
    </row>
    <row r="131" spans="1:8" ht="12.75">
      <c r="A131" s="239"/>
      <c r="B131" s="240"/>
      <c r="C131" s="241"/>
      <c r="D131" s="239"/>
      <c r="E131" s="262"/>
      <c r="F131" s="237"/>
      <c r="G131" s="238"/>
      <c r="H131" s="239"/>
    </row>
    <row r="132" spans="1:8" ht="12.75">
      <c r="A132" s="239"/>
      <c r="B132" s="240">
        <v>64</v>
      </c>
      <c r="C132" s="241"/>
      <c r="D132" s="239"/>
      <c r="E132" s="260"/>
      <c r="F132" s="237"/>
      <c r="G132" s="238"/>
      <c r="H132" s="239"/>
    </row>
    <row r="133" spans="1:8" ht="12.75">
      <c r="A133" s="239"/>
      <c r="B133" s="240"/>
      <c r="C133" s="241"/>
      <c r="D133" s="239"/>
      <c r="E133" s="262"/>
      <c r="F133" s="237"/>
      <c r="G133" s="238"/>
      <c r="H133" s="239"/>
    </row>
    <row r="134" spans="1:7" ht="12.75">
      <c r="A134" s="65"/>
      <c r="B134" s="24"/>
      <c r="C134" s="66"/>
      <c r="D134" s="66"/>
      <c r="E134" s="66"/>
      <c r="F134" s="67"/>
      <c r="G134" s="68"/>
    </row>
    <row r="135" spans="1:8" ht="12.75">
      <c r="A135" s="65"/>
      <c r="B135" s="24"/>
      <c r="C135" s="66"/>
      <c r="D135" s="66"/>
      <c r="E135" s="66"/>
      <c r="F135" s="67"/>
      <c r="G135" s="68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E130:E131"/>
    <mergeCell ref="E132:E133"/>
    <mergeCell ref="E122:E123"/>
    <mergeCell ref="E124:E125"/>
    <mergeCell ref="E126:E127"/>
    <mergeCell ref="E128:E129"/>
    <mergeCell ref="E114:E115"/>
    <mergeCell ref="E116:E117"/>
    <mergeCell ref="E118:E119"/>
    <mergeCell ref="E120:E121"/>
    <mergeCell ref="E106:E107"/>
    <mergeCell ref="E108:E109"/>
    <mergeCell ref="E110:E111"/>
    <mergeCell ref="E112:E113"/>
    <mergeCell ref="E98:E99"/>
    <mergeCell ref="E100:E101"/>
    <mergeCell ref="E102:E103"/>
    <mergeCell ref="E104:E105"/>
    <mergeCell ref="E90:E91"/>
    <mergeCell ref="E92:E93"/>
    <mergeCell ref="E94:E95"/>
    <mergeCell ref="E96:E97"/>
    <mergeCell ref="E82:E83"/>
    <mergeCell ref="E84:E85"/>
    <mergeCell ref="E86:E87"/>
    <mergeCell ref="E88:E89"/>
    <mergeCell ref="E74:E75"/>
    <mergeCell ref="E76:E77"/>
    <mergeCell ref="E78:E79"/>
    <mergeCell ref="E80:E81"/>
    <mergeCell ref="E66:E67"/>
    <mergeCell ref="E68:E69"/>
    <mergeCell ref="E70:E71"/>
    <mergeCell ref="E72:E73"/>
    <mergeCell ref="E58:E59"/>
    <mergeCell ref="E60:E61"/>
    <mergeCell ref="E62:E63"/>
    <mergeCell ref="E64:E65"/>
    <mergeCell ref="E50:E51"/>
    <mergeCell ref="E52:E53"/>
    <mergeCell ref="E54:E55"/>
    <mergeCell ref="E56:E57"/>
    <mergeCell ref="E42:E43"/>
    <mergeCell ref="E44:E45"/>
    <mergeCell ref="E46:E47"/>
    <mergeCell ref="E48:E49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F5"/>
    <mergeCell ref="E6:E7"/>
    <mergeCell ref="E8:E9"/>
    <mergeCell ref="E10:E11"/>
    <mergeCell ref="F28:F29"/>
    <mergeCell ref="H28:H29"/>
    <mergeCell ref="F30:F31"/>
    <mergeCell ref="H30:H31"/>
    <mergeCell ref="G30:G3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4:F25"/>
    <mergeCell ref="H24:H25"/>
    <mergeCell ref="A22:A23"/>
    <mergeCell ref="B22:B23"/>
    <mergeCell ref="C22:C23"/>
    <mergeCell ref="D22:D23"/>
    <mergeCell ref="G22:G23"/>
    <mergeCell ref="G24:G25"/>
    <mergeCell ref="A20:A21"/>
    <mergeCell ref="B20:B21"/>
    <mergeCell ref="C20:C21"/>
    <mergeCell ref="D20:D21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2:A13"/>
    <mergeCell ref="B12:B13"/>
    <mergeCell ref="C12:C13"/>
    <mergeCell ref="D12:D13"/>
    <mergeCell ref="H6:H7"/>
    <mergeCell ref="F10:F11"/>
    <mergeCell ref="H10:H11"/>
    <mergeCell ref="F8:F9"/>
    <mergeCell ref="H8:H9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E36:E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6:A47"/>
    <mergeCell ref="B46:B47"/>
    <mergeCell ref="C46:C47"/>
    <mergeCell ref="D46:D47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50:A51"/>
    <mergeCell ref="B50:B51"/>
    <mergeCell ref="C50:C51"/>
    <mergeCell ref="D50:D51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4:A55"/>
    <mergeCell ref="B54:B55"/>
    <mergeCell ref="C54:C55"/>
    <mergeCell ref="D54:D55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8:A59"/>
    <mergeCell ref="B58:B59"/>
    <mergeCell ref="C58:C59"/>
    <mergeCell ref="D58:D59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62:A63"/>
    <mergeCell ref="B62:B63"/>
    <mergeCell ref="C62:C63"/>
    <mergeCell ref="D62:D63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6:A67"/>
    <mergeCell ref="B66:B67"/>
    <mergeCell ref="C66:C67"/>
    <mergeCell ref="D66:D67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6:G27"/>
    <mergeCell ref="G28:G29"/>
    <mergeCell ref="G4:G5"/>
    <mergeCell ref="G6:G7"/>
    <mergeCell ref="G8:G9"/>
    <mergeCell ref="G10:G11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30:A131"/>
    <mergeCell ref="B130:B131"/>
    <mergeCell ref="C130:C131"/>
    <mergeCell ref="D130:D131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:H1"/>
    <mergeCell ref="B2:C2"/>
    <mergeCell ref="D2:H2"/>
    <mergeCell ref="C3:D3"/>
    <mergeCell ref="G3:H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19" t="s">
        <v>39</v>
      </c>
      <c r="C1" s="319"/>
      <c r="D1" s="319"/>
      <c r="E1" s="319"/>
      <c r="F1" s="319"/>
      <c r="G1" s="319"/>
      <c r="H1" s="319"/>
      <c r="I1" s="319"/>
      <c r="K1" s="319" t="s">
        <v>39</v>
      </c>
      <c r="L1" s="319"/>
      <c r="M1" s="319"/>
      <c r="N1" s="319"/>
      <c r="O1" s="319"/>
      <c r="P1" s="319"/>
      <c r="Q1" s="319"/>
      <c r="R1" s="319"/>
    </row>
    <row r="2" spans="2:18" ht="15.75">
      <c r="B2" s="320" t="str">
        <f>'пр.взв.'!G3</f>
        <v>в.к. 74  кг</v>
      </c>
      <c r="C2" s="319"/>
      <c r="D2" s="319"/>
      <c r="E2" s="319"/>
      <c r="F2" s="319"/>
      <c r="G2" s="319"/>
      <c r="H2" s="319"/>
      <c r="I2" s="319"/>
      <c r="K2" s="320" t="str">
        <f>B2</f>
        <v>в.к. 74  кг</v>
      </c>
      <c r="L2" s="319"/>
      <c r="M2" s="319"/>
      <c r="N2" s="319"/>
      <c r="O2" s="319"/>
      <c r="P2" s="319"/>
      <c r="Q2" s="319"/>
      <c r="R2" s="319"/>
    </row>
    <row r="3" spans="2:18" ht="16.5" thickBot="1">
      <c r="B3" s="85" t="s">
        <v>40</v>
      </c>
      <c r="C3" s="86" t="s">
        <v>41</v>
      </c>
      <c r="D3" s="87" t="s">
        <v>48</v>
      </c>
      <c r="E3" s="86"/>
      <c r="F3" s="85"/>
      <c r="G3" s="86"/>
      <c r="H3" s="86"/>
      <c r="I3" s="86"/>
      <c r="J3" s="86"/>
      <c r="K3" s="85" t="s">
        <v>1</v>
      </c>
      <c r="L3" s="86" t="s">
        <v>41</v>
      </c>
      <c r="M3" s="87" t="s">
        <v>48</v>
      </c>
      <c r="N3" s="86"/>
      <c r="O3" s="85"/>
      <c r="P3" s="86"/>
      <c r="Q3" s="86"/>
      <c r="R3" s="86"/>
    </row>
    <row r="4" spans="1:18" ht="12.75">
      <c r="A4" s="297" t="s">
        <v>43</v>
      </c>
      <c r="B4" s="299" t="s">
        <v>3</v>
      </c>
      <c r="C4" s="301" t="s">
        <v>4</v>
      </c>
      <c r="D4" s="301" t="s">
        <v>13</v>
      </c>
      <c r="E4" s="301" t="s">
        <v>14</v>
      </c>
      <c r="F4" s="301" t="s">
        <v>15</v>
      </c>
      <c r="G4" s="303" t="s">
        <v>44</v>
      </c>
      <c r="H4" s="293" t="s">
        <v>45</v>
      </c>
      <c r="I4" s="295" t="s">
        <v>17</v>
      </c>
      <c r="J4" s="297" t="s">
        <v>43</v>
      </c>
      <c r="K4" s="299" t="s">
        <v>3</v>
      </c>
      <c r="L4" s="301" t="s">
        <v>4</v>
      </c>
      <c r="M4" s="301" t="s">
        <v>13</v>
      </c>
      <c r="N4" s="301" t="s">
        <v>14</v>
      </c>
      <c r="O4" s="301" t="s">
        <v>15</v>
      </c>
      <c r="P4" s="303" t="s">
        <v>44</v>
      </c>
      <c r="Q4" s="293" t="s">
        <v>45</v>
      </c>
      <c r="R4" s="295" t="s">
        <v>17</v>
      </c>
    </row>
    <row r="5" spans="1:18" ht="13.5" thickBot="1">
      <c r="A5" s="298"/>
      <c r="B5" s="300" t="s">
        <v>46</v>
      </c>
      <c r="C5" s="302"/>
      <c r="D5" s="302"/>
      <c r="E5" s="302"/>
      <c r="F5" s="302"/>
      <c r="G5" s="304"/>
      <c r="H5" s="294"/>
      <c r="I5" s="296" t="s">
        <v>47</v>
      </c>
      <c r="J5" s="298"/>
      <c r="K5" s="300" t="s">
        <v>46</v>
      </c>
      <c r="L5" s="302"/>
      <c r="M5" s="302"/>
      <c r="N5" s="302"/>
      <c r="O5" s="302"/>
      <c r="P5" s="304"/>
      <c r="Q5" s="294"/>
      <c r="R5" s="296" t="s">
        <v>47</v>
      </c>
    </row>
    <row r="6" spans="1:18" ht="12.75" customHeight="1">
      <c r="A6" s="283">
        <v>1</v>
      </c>
      <c r="B6" s="279">
        <v>1</v>
      </c>
      <c r="C6" s="286" t="str">
        <f>VLOOKUP(B6,'пр.взв.'!B6:H133,2,FALSE)</f>
        <v>КОЗЛОВ Ярослав Петрович</v>
      </c>
      <c r="D6" s="274" t="str">
        <f>VLOOKUP(B6,'пр.взв.'!B6:H133,3,FALSE)</f>
        <v>14.02.1993 кмс</v>
      </c>
      <c r="E6" s="274" t="str">
        <f>VLOOKUP(B6,'пр.взв.'!B1:H133,4,FALSE)</f>
        <v>ЮФО</v>
      </c>
      <c r="F6" s="308"/>
      <c r="G6" s="309"/>
      <c r="H6" s="246"/>
      <c r="I6" s="250"/>
      <c r="J6" s="276">
        <v>4</v>
      </c>
      <c r="K6" s="279">
        <v>2</v>
      </c>
      <c r="L6" s="286" t="str">
        <f>VLOOKUP(K6,'пр.взв.'!B6:H133,2,FALSE)</f>
        <v>МАЛИГОВ Лом-Али Лечиевич</v>
      </c>
      <c r="M6" s="274" t="str">
        <f>VLOOKUP(K6,'пр.взв.'!B6:H133,3,FALSE)</f>
        <v>04.04.1992 мс</v>
      </c>
      <c r="N6" s="274" t="str">
        <f>VLOOKUP(K6,'пр.взв.'!B6:H133,4,FALSE)</f>
        <v>СКФО</v>
      </c>
      <c r="O6" s="308"/>
      <c r="P6" s="309"/>
      <c r="Q6" s="246"/>
      <c r="R6" s="250"/>
    </row>
    <row r="7" spans="1:18" ht="12.75" customHeight="1">
      <c r="A7" s="284"/>
      <c r="B7" s="280"/>
      <c r="C7" s="287"/>
      <c r="D7" s="275"/>
      <c r="E7" s="275"/>
      <c r="F7" s="275"/>
      <c r="G7" s="275"/>
      <c r="H7" s="238"/>
      <c r="I7" s="244"/>
      <c r="J7" s="277"/>
      <c r="K7" s="280"/>
      <c r="L7" s="287"/>
      <c r="M7" s="275"/>
      <c r="N7" s="275"/>
      <c r="O7" s="275"/>
      <c r="P7" s="275"/>
      <c r="Q7" s="238"/>
      <c r="R7" s="244"/>
    </row>
    <row r="8" spans="1:18" ht="12.75" customHeight="1">
      <c r="A8" s="284"/>
      <c r="B8" s="266">
        <v>33</v>
      </c>
      <c r="C8" s="272" t="str">
        <f>VLOOKUP(B8,'пр.взв.'!B9:H133,2,FALSE)</f>
        <v>КОЩУГ Даниил Юрьевич</v>
      </c>
      <c r="D8" s="270" t="str">
        <f>VLOOKUP(B8,'пр.взв.'!B2:H135,3,FALSE)</f>
        <v>20.10.1992 кмс</v>
      </c>
      <c r="E8" s="270" t="str">
        <f>VLOOKUP(B8,'пр.взв.'!B1:H135,4,FALSE)</f>
        <v>С.П.</v>
      </c>
      <c r="F8" s="264"/>
      <c r="G8" s="264"/>
      <c r="H8" s="257"/>
      <c r="I8" s="257"/>
      <c r="J8" s="277"/>
      <c r="K8" s="266">
        <v>34</v>
      </c>
      <c r="L8" s="272" t="str">
        <f>VLOOKUP(K8,'пр.взв.'!B2:H135,2,FALSE)</f>
        <v> АЛИЕВ Бари Титалович</v>
      </c>
      <c r="M8" s="270" t="str">
        <f>VLOOKUP(K8,'пр.взв.'!B1:H135,3,FALSE)</f>
        <v>02.11.1993 кмс</v>
      </c>
      <c r="N8" s="270" t="str">
        <f>VLOOKUP(K8,'пр.взв.'!B1:H135,4,FALSE)</f>
        <v>ЮФО</v>
      </c>
      <c r="O8" s="264"/>
      <c r="P8" s="264"/>
      <c r="Q8" s="257"/>
      <c r="R8" s="257"/>
    </row>
    <row r="9" spans="1:18" ht="13.5" customHeight="1" thickBot="1">
      <c r="A9" s="285"/>
      <c r="B9" s="267"/>
      <c r="C9" s="273"/>
      <c r="D9" s="271"/>
      <c r="E9" s="271"/>
      <c r="F9" s="265"/>
      <c r="G9" s="265"/>
      <c r="H9" s="206"/>
      <c r="I9" s="206"/>
      <c r="J9" s="278"/>
      <c r="K9" s="267"/>
      <c r="L9" s="273"/>
      <c r="M9" s="271"/>
      <c r="N9" s="271"/>
      <c r="O9" s="265"/>
      <c r="P9" s="265"/>
      <c r="Q9" s="206"/>
      <c r="R9" s="206"/>
    </row>
    <row r="10" spans="1:18" ht="12.75" customHeight="1" hidden="1">
      <c r="A10" s="283">
        <v>2</v>
      </c>
      <c r="B10" s="279">
        <v>17</v>
      </c>
      <c r="C10" s="291" t="str">
        <f>VLOOKUP(B10,'пр.взв.'!B1:H133,2,FALSE)</f>
        <v>ХУШТОВ Ахмедхан Хасанбиевич</v>
      </c>
      <c r="D10" s="289" t="str">
        <f>VLOOKUP(B10,'пр.взв.'!B1:H137,3,FALSE)</f>
        <v>06.01.1992 мс</v>
      </c>
      <c r="E10" s="289" t="str">
        <f>VLOOKUP(B10,'пр.взв.'!B1:H137,4,FALSE)</f>
        <v>ЮФО</v>
      </c>
      <c r="F10" s="305"/>
      <c r="G10" s="292"/>
      <c r="H10" s="288"/>
      <c r="I10" s="289"/>
      <c r="J10" s="276">
        <v>5</v>
      </c>
      <c r="K10" s="279">
        <v>18</v>
      </c>
      <c r="L10" s="291" t="str">
        <f>VLOOKUP(K10,'пр.взв.'!B1:H137,2,FALSE)</f>
        <v>ЦЕЧОЕВ Магомед Хасанович</v>
      </c>
      <c r="M10" s="289" t="str">
        <f>VLOOKUP(K10,'пр.взв.'!B1:H137,3,FALSE)</f>
        <v>10.03.1992 мс</v>
      </c>
      <c r="N10" s="289" t="str">
        <f>VLOOKUP(K10,'пр.взв.'!B1:H137,4,FALSE)</f>
        <v>СФО</v>
      </c>
      <c r="O10" s="305"/>
      <c r="P10" s="292"/>
      <c r="Q10" s="288"/>
      <c r="R10" s="289"/>
    </row>
    <row r="11" spans="1:18" ht="12.75" customHeight="1" hidden="1">
      <c r="A11" s="284"/>
      <c r="B11" s="280"/>
      <c r="C11" s="287"/>
      <c r="D11" s="275"/>
      <c r="E11" s="275"/>
      <c r="F11" s="275"/>
      <c r="G11" s="275"/>
      <c r="H11" s="238"/>
      <c r="I11" s="244"/>
      <c r="J11" s="277"/>
      <c r="K11" s="280"/>
      <c r="L11" s="287"/>
      <c r="M11" s="275"/>
      <c r="N11" s="275"/>
      <c r="O11" s="275"/>
      <c r="P11" s="275"/>
      <c r="Q11" s="238"/>
      <c r="R11" s="244"/>
    </row>
    <row r="12" spans="1:18" ht="12.75" customHeight="1" hidden="1">
      <c r="A12" s="284"/>
      <c r="B12" s="266">
        <v>49</v>
      </c>
      <c r="C12" s="272">
        <f>VLOOKUP(B12,'пр.взв.'!B1:H133,2,FALSE)</f>
        <v>0</v>
      </c>
      <c r="D12" s="270">
        <f>VLOOKUP(B12,'пр.взв.'!B1:H139,3,FALSE)</f>
        <v>0</v>
      </c>
      <c r="E12" s="270">
        <f>VLOOKUP(B12,'пр.взв.'!B1:H139,4,FALSE)</f>
        <v>0</v>
      </c>
      <c r="F12" s="264"/>
      <c r="G12" s="264"/>
      <c r="H12" s="257"/>
      <c r="I12" s="257"/>
      <c r="J12" s="277"/>
      <c r="K12" s="266">
        <v>50</v>
      </c>
      <c r="L12" s="272">
        <f>VLOOKUP(K12,'пр.взв.'!B1:H139,2,FALSE)</f>
        <v>0</v>
      </c>
      <c r="M12" s="270">
        <f>VLOOKUP(K12,'пр.взв.'!B1:H139,3,FALSE)</f>
        <v>0</v>
      </c>
      <c r="N12" s="270">
        <f>VLOOKUP(K12,'пр.взв.'!B1:H139,4,FALSE)</f>
        <v>0</v>
      </c>
      <c r="O12" s="264"/>
      <c r="P12" s="264"/>
      <c r="Q12" s="257"/>
      <c r="R12" s="257"/>
    </row>
    <row r="13" spans="1:18" ht="13.5" customHeight="1" hidden="1" thickBot="1">
      <c r="A13" s="285"/>
      <c r="B13" s="267"/>
      <c r="C13" s="273"/>
      <c r="D13" s="271"/>
      <c r="E13" s="271"/>
      <c r="F13" s="265"/>
      <c r="G13" s="265"/>
      <c r="H13" s="206"/>
      <c r="I13" s="206"/>
      <c r="J13" s="278"/>
      <c r="K13" s="267"/>
      <c r="L13" s="273"/>
      <c r="M13" s="271"/>
      <c r="N13" s="271"/>
      <c r="O13" s="265"/>
      <c r="P13" s="265"/>
      <c r="Q13" s="206"/>
      <c r="R13" s="206"/>
    </row>
    <row r="14" spans="1:18" ht="12.75" customHeight="1" hidden="1">
      <c r="A14" s="283">
        <v>3</v>
      </c>
      <c r="B14" s="279">
        <v>9</v>
      </c>
      <c r="C14" s="286" t="str">
        <f>VLOOKUP(B14,'пр.взв.'!B1:H781,2,FALSE)</f>
        <v>КУЦЕНКО Николай Петрович</v>
      </c>
      <c r="D14" s="274" t="str">
        <f>VLOOKUP(B14,'пр.взв.'!B1:H141,3,FALSE)</f>
        <v>29.08.1992 мс</v>
      </c>
      <c r="E14" s="274" t="str">
        <f>VLOOKUP(B14,'пр.взв.'!B1:H141,4,FALSE)</f>
        <v>ЦФО</v>
      </c>
      <c r="F14" s="308"/>
      <c r="G14" s="309"/>
      <c r="H14" s="246"/>
      <c r="I14" s="250"/>
      <c r="J14" s="276">
        <v>6</v>
      </c>
      <c r="K14" s="279">
        <v>10</v>
      </c>
      <c r="L14" s="286" t="str">
        <f>VLOOKUP(K14,'пр.взв.'!B1:H141,2,FALSE)</f>
        <v>НИКУЛИН Иван Дмитриевич</v>
      </c>
      <c r="M14" s="274" t="str">
        <f>VLOOKUP(K14,'пр.взв.'!B1:H141,3,FALSE)</f>
        <v>20.03.1993 мс</v>
      </c>
      <c r="N14" s="274" t="str">
        <f>VLOOKUP(K14,'пр.взв.'!B1:H141,4,FALSE)</f>
        <v>УФО</v>
      </c>
      <c r="O14" s="308"/>
      <c r="P14" s="309"/>
      <c r="Q14" s="246"/>
      <c r="R14" s="250"/>
    </row>
    <row r="15" spans="1:18" ht="12.75" customHeight="1" hidden="1">
      <c r="A15" s="284"/>
      <c r="B15" s="280"/>
      <c r="C15" s="287"/>
      <c r="D15" s="275"/>
      <c r="E15" s="275"/>
      <c r="F15" s="275"/>
      <c r="G15" s="275"/>
      <c r="H15" s="238"/>
      <c r="I15" s="244"/>
      <c r="J15" s="277"/>
      <c r="K15" s="280"/>
      <c r="L15" s="287"/>
      <c r="M15" s="275"/>
      <c r="N15" s="275"/>
      <c r="O15" s="275"/>
      <c r="P15" s="275"/>
      <c r="Q15" s="238"/>
      <c r="R15" s="244"/>
    </row>
    <row r="16" spans="1:18" ht="12.75" customHeight="1" hidden="1">
      <c r="A16" s="284"/>
      <c r="B16" s="266">
        <v>41</v>
      </c>
      <c r="C16" s="272">
        <f>VLOOKUP(B16,'пр.взв.'!B1:H801,2,FALSE)</f>
        <v>0</v>
      </c>
      <c r="D16" s="270">
        <f>VLOOKUP(B16,'пр.взв.'!B1:H143,3,FALSE)</f>
        <v>0</v>
      </c>
      <c r="E16" s="270">
        <f>VLOOKUP(B16,'пр.взв.'!B1:H143,4,FALSE)</f>
        <v>0</v>
      </c>
      <c r="F16" s="264"/>
      <c r="G16" s="264"/>
      <c r="H16" s="257"/>
      <c r="I16" s="257"/>
      <c r="J16" s="277"/>
      <c r="K16" s="266">
        <v>42</v>
      </c>
      <c r="L16" s="272">
        <f>VLOOKUP(K16,'пр.взв.'!B1:H143,2,FALSE)</f>
        <v>0</v>
      </c>
      <c r="M16" s="270">
        <f>VLOOKUP(K16,'пр.взв.'!B1:H143,3,FALSE)</f>
        <v>0</v>
      </c>
      <c r="N16" s="270">
        <f>VLOOKUP(K16,'пр.взв.'!B1:H143,4,FALSE)</f>
        <v>0</v>
      </c>
      <c r="O16" s="264"/>
      <c r="P16" s="264"/>
      <c r="Q16" s="257"/>
      <c r="R16" s="257"/>
    </row>
    <row r="17" spans="1:18" ht="13.5" customHeight="1" hidden="1" thickBot="1">
      <c r="A17" s="285"/>
      <c r="B17" s="267"/>
      <c r="C17" s="273"/>
      <c r="D17" s="271"/>
      <c r="E17" s="271"/>
      <c r="F17" s="265"/>
      <c r="G17" s="265"/>
      <c r="H17" s="206"/>
      <c r="I17" s="206"/>
      <c r="J17" s="278"/>
      <c r="K17" s="267"/>
      <c r="L17" s="273"/>
      <c r="M17" s="271"/>
      <c r="N17" s="271"/>
      <c r="O17" s="265"/>
      <c r="P17" s="265"/>
      <c r="Q17" s="206"/>
      <c r="R17" s="206"/>
    </row>
    <row r="18" spans="1:18" ht="12.75" customHeight="1" hidden="1">
      <c r="A18" s="283">
        <v>4</v>
      </c>
      <c r="B18" s="279">
        <v>25</v>
      </c>
      <c r="C18" s="291" t="str">
        <f>VLOOKUP(B18,'пр.взв.'!B1:H821,2,FALSE)</f>
        <v>СУХОГУЗОВ Иван Сергеевич</v>
      </c>
      <c r="D18" s="289" t="str">
        <f>VLOOKUP(B18,'пр.взв.'!B1:H145,3,FALSE)</f>
        <v>19.02.92 кмс</v>
      </c>
      <c r="E18" s="289" t="str">
        <f>VLOOKUP(B18,'пр.взв.'!B1:H145,4,FALSE)</f>
        <v>УФО</v>
      </c>
      <c r="F18" s="305"/>
      <c r="G18" s="292"/>
      <c r="H18" s="288"/>
      <c r="I18" s="289"/>
      <c r="J18" s="276">
        <v>7</v>
      </c>
      <c r="K18" s="279">
        <v>26</v>
      </c>
      <c r="L18" s="291" t="str">
        <f>VLOOKUP(K18,'пр.взв.'!B1:H145,2,FALSE)</f>
        <v>КСЕНОФОНТОВ Филипп Валерьевич</v>
      </c>
      <c r="M18" s="289" t="str">
        <f>VLOOKUP(K18,'пр.взв.'!B1:H145,3,FALSE)</f>
        <v>13.01.1993 кмс</v>
      </c>
      <c r="N18" s="289" t="str">
        <f>VLOOKUP(K18,'пр.взв.'!B1:H145,4,FALSE)</f>
        <v>ПФО</v>
      </c>
      <c r="O18" s="275"/>
      <c r="P18" s="311"/>
      <c r="Q18" s="238"/>
      <c r="R18" s="270"/>
    </row>
    <row r="19" spans="1:18" ht="12.75" customHeight="1" hidden="1">
      <c r="A19" s="284"/>
      <c r="B19" s="280"/>
      <c r="C19" s="287"/>
      <c r="D19" s="275"/>
      <c r="E19" s="275"/>
      <c r="F19" s="275"/>
      <c r="G19" s="275"/>
      <c r="H19" s="238"/>
      <c r="I19" s="244"/>
      <c r="J19" s="277"/>
      <c r="K19" s="280"/>
      <c r="L19" s="287"/>
      <c r="M19" s="275"/>
      <c r="N19" s="275"/>
      <c r="O19" s="275"/>
      <c r="P19" s="275"/>
      <c r="Q19" s="238"/>
      <c r="R19" s="244"/>
    </row>
    <row r="20" spans="1:18" ht="12.75" customHeight="1" hidden="1">
      <c r="A20" s="284"/>
      <c r="B20" s="266">
        <v>57</v>
      </c>
      <c r="C20" s="272">
        <f>VLOOKUP(B20,'пр.взв.'!B2:H841,2,FALSE)</f>
        <v>0</v>
      </c>
      <c r="D20" s="270">
        <f>VLOOKUP(B20,'пр.взв.'!B2:H147,3,FALSE)</f>
        <v>0</v>
      </c>
      <c r="E20" s="270">
        <f>VLOOKUP(B20,'пр.взв.'!B2:H147,4,FALSE)</f>
        <v>0</v>
      </c>
      <c r="F20" s="264"/>
      <c r="G20" s="264"/>
      <c r="H20" s="257"/>
      <c r="I20" s="257"/>
      <c r="J20" s="277"/>
      <c r="K20" s="266">
        <v>58</v>
      </c>
      <c r="L20" s="272">
        <f>VLOOKUP(K20,'пр.взв.'!B2:H147,2,FALSE)</f>
        <v>0</v>
      </c>
      <c r="M20" s="270">
        <f>VLOOKUP(K20,'пр.взв.'!B2:H147,3,FALSE)</f>
        <v>0</v>
      </c>
      <c r="N20" s="270">
        <f>VLOOKUP(K20,'пр.взв.'!B2:H147,4,FALSE)</f>
        <v>0</v>
      </c>
      <c r="O20" s="264"/>
      <c r="P20" s="264"/>
      <c r="Q20" s="257"/>
      <c r="R20" s="257"/>
    </row>
    <row r="21" spans="1:18" ht="13.5" customHeight="1" hidden="1" thickBot="1">
      <c r="A21" s="285"/>
      <c r="B21" s="267"/>
      <c r="C21" s="273"/>
      <c r="D21" s="271"/>
      <c r="E21" s="271"/>
      <c r="F21" s="265"/>
      <c r="G21" s="265"/>
      <c r="H21" s="206"/>
      <c r="I21" s="206"/>
      <c r="J21" s="278"/>
      <c r="K21" s="267"/>
      <c r="L21" s="273"/>
      <c r="M21" s="271"/>
      <c r="N21" s="271"/>
      <c r="O21" s="265"/>
      <c r="P21" s="265"/>
      <c r="Q21" s="206"/>
      <c r="R21" s="206"/>
    </row>
    <row r="22" spans="1:18" ht="12.75" customHeight="1">
      <c r="A22" s="284">
        <v>2</v>
      </c>
      <c r="B22" s="279">
        <v>5</v>
      </c>
      <c r="C22" s="286" t="str">
        <f>VLOOKUP(B22,'пр.взв.'!B2:H861,2,FALSE)</f>
        <v>ШЕВЧУК Алексей Александрович</v>
      </c>
      <c r="D22" s="274" t="str">
        <f>VLOOKUP(B22,'пр.взв.'!B2:H149,3,FALSE)</f>
        <v>07.02.1994 кмс</v>
      </c>
      <c r="E22" s="274" t="str">
        <f>VLOOKUP(B22,'пр.взв.'!B2:H149,4,FALSE)</f>
        <v>Мос</v>
      </c>
      <c r="F22" s="308"/>
      <c r="G22" s="309"/>
      <c r="H22" s="246"/>
      <c r="I22" s="250"/>
      <c r="J22" s="276">
        <v>5</v>
      </c>
      <c r="K22" s="279">
        <v>6</v>
      </c>
      <c r="L22" s="286" t="str">
        <f>VLOOKUP(K22,'пр.взв.'!B2:H149,2,FALSE)</f>
        <v>ГАВРИЛЮК Александр Александрович</v>
      </c>
      <c r="M22" s="274" t="str">
        <f>VLOOKUP(K22,'пр.взв.'!B2:H149,3,FALSE)</f>
        <v>23.04.1992 кмс</v>
      </c>
      <c r="N22" s="274" t="str">
        <f>VLOOKUP(K22,'пр.взв.'!B2:H149,4,FALSE)</f>
        <v>ЦФО</v>
      </c>
      <c r="O22" s="308"/>
      <c r="P22" s="309"/>
      <c r="Q22" s="246"/>
      <c r="R22" s="250"/>
    </row>
    <row r="23" spans="1:18" ht="12.75" customHeight="1">
      <c r="A23" s="284"/>
      <c r="B23" s="280"/>
      <c r="C23" s="287"/>
      <c r="D23" s="275"/>
      <c r="E23" s="275"/>
      <c r="F23" s="275"/>
      <c r="G23" s="275"/>
      <c r="H23" s="238"/>
      <c r="I23" s="244"/>
      <c r="J23" s="277"/>
      <c r="K23" s="280"/>
      <c r="L23" s="287"/>
      <c r="M23" s="275"/>
      <c r="N23" s="275"/>
      <c r="O23" s="275"/>
      <c r="P23" s="275"/>
      <c r="Q23" s="238"/>
      <c r="R23" s="244"/>
    </row>
    <row r="24" spans="1:18" ht="12.75" customHeight="1">
      <c r="A24" s="284"/>
      <c r="B24" s="266">
        <v>37</v>
      </c>
      <c r="C24" s="272" t="str">
        <f>VLOOKUP(B24,'пр.взв.'!B2:H881,2,FALSE)</f>
        <v>ГРИГОРЬЕВ Максим Андреевич</v>
      </c>
      <c r="D24" s="270" t="str">
        <f>VLOOKUP(B24,'пр.взв.'!B2:H151,3,FALSE)</f>
        <v>30.07.1992 мс</v>
      </c>
      <c r="E24" s="270" t="str">
        <f>VLOOKUP(B24,'пр.взв.'!B2:H151,4,FALSE)</f>
        <v>ЦФО</v>
      </c>
      <c r="F24" s="264"/>
      <c r="G24" s="264"/>
      <c r="H24" s="257"/>
      <c r="I24" s="257"/>
      <c r="J24" s="277"/>
      <c r="K24" s="266">
        <v>38</v>
      </c>
      <c r="L24" s="272" t="str">
        <f>VLOOKUP(K24,'пр.взв.'!B2:H151,2,FALSE)</f>
        <v>ЧИНКОВ Алексей Андреевич</v>
      </c>
      <c r="M24" s="270" t="str">
        <f>VLOOKUP(K24,'пр.взв.'!B2:H151,3,FALSE)</f>
        <v>12.09.1992 кмс</v>
      </c>
      <c r="N24" s="270" t="str">
        <f>VLOOKUP(K24,'пр.взв.'!B2:H151,4,FALSE)</f>
        <v>ЮФО</v>
      </c>
      <c r="O24" s="264"/>
      <c r="P24" s="264"/>
      <c r="Q24" s="257"/>
      <c r="R24" s="257"/>
    </row>
    <row r="25" spans="1:18" ht="13.5" customHeight="1" thickBot="1">
      <c r="A25" s="285"/>
      <c r="B25" s="267"/>
      <c r="C25" s="273"/>
      <c r="D25" s="271"/>
      <c r="E25" s="271"/>
      <c r="F25" s="265"/>
      <c r="G25" s="265"/>
      <c r="H25" s="206"/>
      <c r="I25" s="206"/>
      <c r="J25" s="278"/>
      <c r="K25" s="267"/>
      <c r="L25" s="273"/>
      <c r="M25" s="271"/>
      <c r="N25" s="271"/>
      <c r="O25" s="265"/>
      <c r="P25" s="265"/>
      <c r="Q25" s="206"/>
      <c r="R25" s="206"/>
    </row>
    <row r="26" spans="1:18" ht="12.75" customHeight="1" hidden="1">
      <c r="A26" s="283">
        <v>6</v>
      </c>
      <c r="B26" s="279">
        <v>21</v>
      </c>
      <c r="C26" s="291" t="str">
        <f>VLOOKUP(B26,'пр.взв.'!B2:H901,2,FALSE)</f>
        <v>ШОГЕНЦУКОВ Азамат Хадисович</v>
      </c>
      <c r="D26" s="289" t="str">
        <f>VLOOKUP(B26,'пр.взв.'!B2:H153,3,FALSE)</f>
        <v>31.01.1994 кмс</v>
      </c>
      <c r="E26" s="289" t="str">
        <f>VLOOKUP(B26,'пр.взв.'!B2:H153,4,FALSE)</f>
        <v>ЮФО</v>
      </c>
      <c r="F26" s="305"/>
      <c r="G26" s="292"/>
      <c r="H26" s="288"/>
      <c r="I26" s="289"/>
      <c r="J26" s="276">
        <v>9</v>
      </c>
      <c r="K26" s="279">
        <v>22</v>
      </c>
      <c r="L26" s="291" t="str">
        <f>VLOOKUP(K26,'пр.взв.'!B2:H153,2,FALSE)</f>
        <v>УЛЬЯНИН Виктор Александрович</v>
      </c>
      <c r="M26" s="289" t="str">
        <f>VLOOKUP(K26,'пр.взв.'!B2:H153,3,FALSE)</f>
        <v>07.01.1993 кмс</v>
      </c>
      <c r="N26" s="289" t="str">
        <f>VLOOKUP(K26,'пр.взв.'!B2:H153,4,FALSE)</f>
        <v>ПФО</v>
      </c>
      <c r="O26" s="305"/>
      <c r="P26" s="292"/>
      <c r="Q26" s="288"/>
      <c r="R26" s="289"/>
    </row>
    <row r="27" spans="1:18" ht="12.75" customHeight="1" hidden="1">
      <c r="A27" s="284"/>
      <c r="B27" s="280"/>
      <c r="C27" s="287"/>
      <c r="D27" s="275"/>
      <c r="E27" s="275"/>
      <c r="F27" s="275"/>
      <c r="G27" s="275"/>
      <c r="H27" s="238"/>
      <c r="I27" s="244"/>
      <c r="J27" s="277"/>
      <c r="K27" s="280"/>
      <c r="L27" s="287"/>
      <c r="M27" s="275"/>
      <c r="N27" s="275"/>
      <c r="O27" s="275"/>
      <c r="P27" s="275"/>
      <c r="Q27" s="238"/>
      <c r="R27" s="244"/>
    </row>
    <row r="28" spans="1:18" ht="12.75" customHeight="1" hidden="1">
      <c r="A28" s="284"/>
      <c r="B28" s="266">
        <v>53</v>
      </c>
      <c r="C28" s="272">
        <f>VLOOKUP(B28,'пр.взв.'!B2:H921,2,FALSE)</f>
        <v>0</v>
      </c>
      <c r="D28" s="270">
        <f>VLOOKUP(B28,'пр.взв.'!B2:H155,3,FALSE)</f>
        <v>0</v>
      </c>
      <c r="E28" s="270">
        <f>VLOOKUP(B28,'пр.взв.'!B2:H155,4,FALSE)</f>
        <v>0</v>
      </c>
      <c r="F28" s="264"/>
      <c r="G28" s="264"/>
      <c r="H28" s="257"/>
      <c r="I28" s="257"/>
      <c r="J28" s="277"/>
      <c r="K28" s="266">
        <v>54</v>
      </c>
      <c r="L28" s="272">
        <f>VLOOKUP(K28,'пр.взв.'!B2:H155,2,FALSE)</f>
        <v>0</v>
      </c>
      <c r="M28" s="270">
        <f>VLOOKUP(K28,'пр.взв.'!B2:H155,3,FALSE)</f>
        <v>0</v>
      </c>
      <c r="N28" s="270">
        <f>VLOOKUP(K28,'пр.взв.'!B2:H155,4,FALSE)</f>
        <v>0</v>
      </c>
      <c r="O28" s="264"/>
      <c r="P28" s="264"/>
      <c r="Q28" s="257"/>
      <c r="R28" s="257"/>
    </row>
    <row r="29" spans="1:18" ht="13.5" customHeight="1" hidden="1" thickBot="1">
      <c r="A29" s="290"/>
      <c r="B29" s="267"/>
      <c r="C29" s="273"/>
      <c r="D29" s="271"/>
      <c r="E29" s="271"/>
      <c r="F29" s="265"/>
      <c r="G29" s="265"/>
      <c r="H29" s="206"/>
      <c r="I29" s="206"/>
      <c r="J29" s="278"/>
      <c r="K29" s="267"/>
      <c r="L29" s="273"/>
      <c r="M29" s="271"/>
      <c r="N29" s="271"/>
      <c r="O29" s="265"/>
      <c r="P29" s="265"/>
      <c r="Q29" s="206"/>
      <c r="R29" s="206"/>
    </row>
    <row r="30" spans="1:18" ht="12.75" customHeight="1" hidden="1">
      <c r="A30" s="283">
        <v>7</v>
      </c>
      <c r="B30" s="279">
        <v>13</v>
      </c>
      <c r="C30" s="286" t="str">
        <f>VLOOKUP(B30,'пр.взв.'!B3:H941,2,FALSE)</f>
        <v>ГОРБУНОВ Дмитрий Игоревич</v>
      </c>
      <c r="D30" s="274" t="str">
        <f>VLOOKUP(B30,'пр.взв.'!B3:H157,3,FALSE)</f>
        <v>18.02.1992 1</v>
      </c>
      <c r="E30" s="274" t="str">
        <f>VLOOKUP(B30,'пр.взв.'!B3:H157,4,FALSE)</f>
        <v>ПФО</v>
      </c>
      <c r="F30" s="308"/>
      <c r="G30" s="309"/>
      <c r="H30" s="246"/>
      <c r="I30" s="250"/>
      <c r="J30" s="276">
        <v>10</v>
      </c>
      <c r="K30" s="279">
        <v>14</v>
      </c>
      <c r="L30" s="286" t="str">
        <f>VLOOKUP(K30,'пр.взв.'!B3:H157,2,FALSE)</f>
        <v>КАЛИНИН Денис Александрович</v>
      </c>
      <c r="M30" s="274" t="str">
        <f>VLOOKUP(K30,'пр.взв.'!B3:H157,3,FALSE)</f>
        <v>03.09.1994 кмс</v>
      </c>
      <c r="N30" s="274" t="str">
        <f>VLOOKUP(K30,'пр.взв.'!B3:H157,4,FALSE)</f>
        <v>Мос</v>
      </c>
      <c r="O30" s="308"/>
      <c r="P30" s="309"/>
      <c r="Q30" s="246"/>
      <c r="R30" s="250"/>
    </row>
    <row r="31" spans="1:18" ht="12.75" customHeight="1" hidden="1">
      <c r="A31" s="284"/>
      <c r="B31" s="280"/>
      <c r="C31" s="287"/>
      <c r="D31" s="275"/>
      <c r="E31" s="275"/>
      <c r="F31" s="275"/>
      <c r="G31" s="275"/>
      <c r="H31" s="238"/>
      <c r="I31" s="244"/>
      <c r="J31" s="277"/>
      <c r="K31" s="280"/>
      <c r="L31" s="287"/>
      <c r="M31" s="275"/>
      <c r="N31" s="275"/>
      <c r="O31" s="275"/>
      <c r="P31" s="275"/>
      <c r="Q31" s="238"/>
      <c r="R31" s="244"/>
    </row>
    <row r="32" spans="1:18" ht="12.75" customHeight="1" hidden="1">
      <c r="A32" s="284"/>
      <c r="B32" s="266">
        <v>45</v>
      </c>
      <c r="C32" s="272">
        <f>VLOOKUP(B32,'пр.взв.'!B3:H961,2,FALSE)</f>
        <v>0</v>
      </c>
      <c r="D32" s="270">
        <f>VLOOKUP(B32,'пр.взв.'!B3:H159,3,FALSE)</f>
        <v>0</v>
      </c>
      <c r="E32" s="270">
        <f>VLOOKUP(B32,'пр.взв.'!B3:H159,4,FALSE)</f>
        <v>0</v>
      </c>
      <c r="F32" s="264"/>
      <c r="G32" s="264"/>
      <c r="H32" s="257"/>
      <c r="I32" s="257"/>
      <c r="J32" s="277"/>
      <c r="K32" s="266">
        <v>46</v>
      </c>
      <c r="L32" s="272">
        <f>VLOOKUP(K32,'пр.взв.'!B3:H159,2,FALSE)</f>
        <v>0</v>
      </c>
      <c r="M32" s="270">
        <f>VLOOKUP(K32,'пр.взв.'!B3:H159,3,FALSE)</f>
        <v>0</v>
      </c>
      <c r="N32" s="270">
        <f>VLOOKUP(K32,'пр.взв.'!B3:H159,4,FALSE)</f>
        <v>0</v>
      </c>
      <c r="O32" s="264"/>
      <c r="P32" s="264"/>
      <c r="Q32" s="257"/>
      <c r="R32" s="257"/>
    </row>
    <row r="33" spans="1:18" ht="13.5" customHeight="1" hidden="1" thickBot="1">
      <c r="A33" s="285"/>
      <c r="B33" s="267"/>
      <c r="C33" s="273"/>
      <c r="D33" s="271"/>
      <c r="E33" s="271"/>
      <c r="F33" s="265"/>
      <c r="G33" s="265"/>
      <c r="H33" s="206"/>
      <c r="I33" s="206"/>
      <c r="J33" s="278"/>
      <c r="K33" s="267"/>
      <c r="L33" s="273"/>
      <c r="M33" s="271"/>
      <c r="N33" s="271"/>
      <c r="O33" s="265"/>
      <c r="P33" s="265"/>
      <c r="Q33" s="206"/>
      <c r="R33" s="206"/>
    </row>
    <row r="34" spans="1:18" ht="12.75" customHeight="1" hidden="1">
      <c r="A34" s="283">
        <v>8</v>
      </c>
      <c r="B34" s="279">
        <v>29</v>
      </c>
      <c r="C34" s="291" t="str">
        <f>VLOOKUP(B34,'пр.взв.'!B3:H981,2,FALSE)</f>
        <v>БАЙКУЛОВ Камал Али-Муратович</v>
      </c>
      <c r="D34" s="274" t="str">
        <f>VLOOKUP(B34,'пр.взв.'!B3:H161,3,FALSE)</f>
        <v>19.01.1992 мс</v>
      </c>
      <c r="E34" s="274" t="str">
        <f>VLOOKUP(B34,'пр.взв.'!B3:H161,4,FALSE)</f>
        <v>СКФО</v>
      </c>
      <c r="F34" s="305"/>
      <c r="G34" s="292"/>
      <c r="H34" s="288"/>
      <c r="I34" s="289"/>
      <c r="J34" s="276">
        <v>11</v>
      </c>
      <c r="K34" s="279">
        <v>30</v>
      </c>
      <c r="L34" s="291" t="str">
        <f>VLOOKUP(K34,'пр.взв.'!B3:H161,2,FALSE)</f>
        <v>СЕДРАКЯН Карен Нерсесович</v>
      </c>
      <c r="M34" s="274" t="str">
        <f>VLOOKUP(K34,'пр.взв.'!B3:H161,3,FALSE)</f>
        <v>04.10.1992 кмс</v>
      </c>
      <c r="N34" s="274" t="str">
        <f>VLOOKUP(K34,'пр.взв.'!B3:H161,4,FALSE)</f>
        <v>ЦФО</v>
      </c>
      <c r="O34" s="275"/>
      <c r="P34" s="311"/>
      <c r="Q34" s="238"/>
      <c r="R34" s="270"/>
    </row>
    <row r="35" spans="1:18" ht="12.75" customHeight="1" hidden="1">
      <c r="A35" s="284"/>
      <c r="B35" s="280"/>
      <c r="C35" s="287"/>
      <c r="D35" s="275"/>
      <c r="E35" s="275"/>
      <c r="F35" s="275"/>
      <c r="G35" s="275"/>
      <c r="H35" s="238"/>
      <c r="I35" s="244"/>
      <c r="J35" s="277"/>
      <c r="K35" s="280"/>
      <c r="L35" s="287"/>
      <c r="M35" s="275"/>
      <c r="N35" s="275"/>
      <c r="O35" s="275"/>
      <c r="P35" s="275"/>
      <c r="Q35" s="238"/>
      <c r="R35" s="244"/>
    </row>
    <row r="36" spans="1:18" ht="12.75" customHeight="1" hidden="1">
      <c r="A36" s="284"/>
      <c r="B36" s="266">
        <v>61</v>
      </c>
      <c r="C36" s="272">
        <f>VLOOKUP(B36,'пр.взв.'!B3:H1010,2,FALSE)</f>
        <v>0</v>
      </c>
      <c r="D36" s="270">
        <f>VLOOKUP(B36,'пр.взв.'!B3:H163,3,FALSE)</f>
        <v>0</v>
      </c>
      <c r="E36" s="270">
        <f>VLOOKUP(B36,'пр.взв.'!B3:H163,4,FALSE)</f>
        <v>0</v>
      </c>
      <c r="F36" s="264"/>
      <c r="G36" s="264"/>
      <c r="H36" s="257"/>
      <c r="I36" s="257"/>
      <c r="J36" s="277"/>
      <c r="K36" s="266">
        <v>62</v>
      </c>
      <c r="L36" s="272">
        <f>VLOOKUP(K36,'пр.взв.'!B3:H163,2,FALSE)</f>
        <v>0</v>
      </c>
      <c r="M36" s="270">
        <f>VLOOKUP(K36,'пр.взв.'!B3:H163,3,FALSE)</f>
        <v>0</v>
      </c>
      <c r="N36" s="270">
        <f>VLOOKUP(K36,'пр.взв.'!B3:H163,4,FALSE)</f>
        <v>0</v>
      </c>
      <c r="O36" s="264"/>
      <c r="P36" s="264"/>
      <c r="Q36" s="257"/>
      <c r="R36" s="257"/>
    </row>
    <row r="37" spans="1:18" ht="13.5" customHeight="1" hidden="1" thickBot="1">
      <c r="A37" s="290"/>
      <c r="B37" s="317"/>
      <c r="C37" s="318"/>
      <c r="D37" s="315"/>
      <c r="E37" s="315"/>
      <c r="F37" s="316"/>
      <c r="G37" s="316"/>
      <c r="H37" s="314"/>
      <c r="I37" s="314"/>
      <c r="J37" s="278"/>
      <c r="K37" s="317"/>
      <c r="L37" s="318"/>
      <c r="M37" s="315"/>
      <c r="N37" s="315"/>
      <c r="O37" s="316"/>
      <c r="P37" s="316"/>
      <c r="Q37" s="314"/>
      <c r="R37" s="314"/>
    </row>
    <row r="38" spans="1:19" ht="13.5" customHeight="1">
      <c r="A38" s="283">
        <v>3</v>
      </c>
      <c r="B38" s="310">
        <v>3</v>
      </c>
      <c r="C38" s="286" t="str">
        <f>VLOOKUP(B38,'пр.взв.'!B6:H133,2,FALSE)</f>
        <v>МАМЕДБЕКОВ Расул Тариэлевич</v>
      </c>
      <c r="D38" s="274" t="str">
        <f>VLOOKUP(B38,'пр.взв.'!B3:H165,3,FALSE)</f>
        <v>16.04.1992 кмс</v>
      </c>
      <c r="E38" s="274" t="str">
        <f>VLOOKUP(B38,'пр.взв.'!B3:H165,4,FALSE)</f>
        <v>ПФО</v>
      </c>
      <c r="F38" s="308"/>
      <c r="G38" s="309"/>
      <c r="H38" s="246"/>
      <c r="I38" s="250"/>
      <c r="J38" s="276">
        <v>6</v>
      </c>
      <c r="K38" s="310">
        <v>4</v>
      </c>
      <c r="L38" s="286" t="str">
        <f>VLOOKUP(K38,'пр.взв.'!B3:H165,2,FALSE)</f>
        <v>УИН Айдын Анатольевич</v>
      </c>
      <c r="M38" s="274" t="str">
        <f>VLOOKUP(K38,'пр.взв.'!B3:H165,3,FALSE)</f>
        <v>25.03.1992 кмс</v>
      </c>
      <c r="N38" s="274" t="str">
        <f>VLOOKUP(K38,'пр.взв.'!B3:H165,4,FALSE)</f>
        <v>УФО</v>
      </c>
      <c r="O38" s="308"/>
      <c r="P38" s="309"/>
      <c r="Q38" s="246"/>
      <c r="R38" s="306"/>
      <c r="S38" s="12"/>
    </row>
    <row r="39" spans="1:19" ht="12.75" customHeight="1">
      <c r="A39" s="284"/>
      <c r="B39" s="280"/>
      <c r="C39" s="287"/>
      <c r="D39" s="275"/>
      <c r="E39" s="275"/>
      <c r="F39" s="275"/>
      <c r="G39" s="275"/>
      <c r="H39" s="238"/>
      <c r="I39" s="244"/>
      <c r="J39" s="277"/>
      <c r="K39" s="280"/>
      <c r="L39" s="287"/>
      <c r="M39" s="275"/>
      <c r="N39" s="275"/>
      <c r="O39" s="275"/>
      <c r="P39" s="275"/>
      <c r="Q39" s="238"/>
      <c r="R39" s="307"/>
      <c r="S39" s="12"/>
    </row>
    <row r="40" spans="1:19" ht="12.75" customHeight="1">
      <c r="A40" s="284"/>
      <c r="B40" s="266">
        <v>35</v>
      </c>
      <c r="C40" s="272" t="str">
        <f>VLOOKUP(B40,'пр.взв.'!B1:H1104,2,FALSE)</f>
        <v>СПИРИДОНОВ Андрей Сергеевич</v>
      </c>
      <c r="D40" s="270" t="str">
        <f>VLOOKUP(B40,'пр.взв.'!B4:H167,3,FALSE)</f>
        <v>18.05.1993 кмс</v>
      </c>
      <c r="E40" s="270" t="str">
        <f>VLOOKUP(B40,'пр.взв.'!B4:H167,4,FALSE)</f>
        <v>ЦФО</v>
      </c>
      <c r="F40" s="264"/>
      <c r="G40" s="264"/>
      <c r="H40" s="257"/>
      <c r="I40" s="257"/>
      <c r="J40" s="277"/>
      <c r="K40" s="266">
        <v>36</v>
      </c>
      <c r="L40" s="272" t="str">
        <f>VLOOKUP(K40,'пр.взв.'!B4:H167,2,FALSE)</f>
        <v>БОРОК Илья Григорьевич </v>
      </c>
      <c r="M40" s="270" t="str">
        <f>VLOOKUP(K40,'пр.взв.'!B4:H167,3,FALSE)</f>
        <v>10.08.1993 кмс</v>
      </c>
      <c r="N40" s="270" t="str">
        <f>VLOOKUP(K40,'пр.взв.'!B4:H167,4,FALSE)</f>
        <v>С.П.</v>
      </c>
      <c r="O40" s="264"/>
      <c r="P40" s="264"/>
      <c r="Q40" s="257"/>
      <c r="R40" s="313"/>
      <c r="S40" s="12"/>
    </row>
    <row r="41" spans="1:19" ht="13.5" customHeight="1" thickBot="1">
      <c r="A41" s="285"/>
      <c r="B41" s="267"/>
      <c r="C41" s="273"/>
      <c r="D41" s="271"/>
      <c r="E41" s="271"/>
      <c r="F41" s="265"/>
      <c r="G41" s="265"/>
      <c r="H41" s="206"/>
      <c r="I41" s="206"/>
      <c r="J41" s="278"/>
      <c r="K41" s="267"/>
      <c r="L41" s="273"/>
      <c r="M41" s="271"/>
      <c r="N41" s="271"/>
      <c r="O41" s="265"/>
      <c r="P41" s="265"/>
      <c r="Q41" s="206"/>
      <c r="R41" s="214"/>
      <c r="S41" s="12"/>
    </row>
    <row r="42" spans="1:18" ht="12.75" customHeight="1">
      <c r="A42" s="283">
        <v>10</v>
      </c>
      <c r="B42" s="279">
        <v>19</v>
      </c>
      <c r="C42" s="291" t="str">
        <f>VLOOKUP(B42,'пр.взв.'!B3:H1106,2,FALSE)</f>
        <v>АНИЩЕНКО Евгений Эдуардович</v>
      </c>
      <c r="D42" s="289" t="str">
        <f>VLOOKUP(B42,'пр.взв.'!B4:H169,3,FALSE)</f>
        <v>10.06.1992 кмс</v>
      </c>
      <c r="E42" s="289" t="str">
        <f>VLOOKUP(B42,'пр.взв.'!B4:H169,4,FALSE)</f>
        <v>С.П.</v>
      </c>
      <c r="F42" s="305"/>
      <c r="G42" s="292"/>
      <c r="H42" s="288"/>
      <c r="I42" s="289"/>
      <c r="J42" s="276">
        <v>10</v>
      </c>
      <c r="K42" s="279">
        <v>20</v>
      </c>
      <c r="L42" s="291" t="str">
        <f>VLOOKUP(K42,'пр.взв.'!B4:H169,2,FALSE)</f>
        <v>ПАНКРАШИН Игорь Дмитриевич</v>
      </c>
      <c r="M42" s="289" t="str">
        <f>VLOOKUP(K42,'пр.взв.'!B4:H169,3,FALSE)</f>
        <v>20.12.93 кмс</v>
      </c>
      <c r="N42" s="289" t="str">
        <f>VLOOKUP(K42,'пр.взв.'!B4:H169,4,FALSE)</f>
        <v>УФО</v>
      </c>
      <c r="O42" s="305"/>
      <c r="P42" s="292"/>
      <c r="Q42" s="288"/>
      <c r="R42" s="289"/>
    </row>
    <row r="43" spans="1:18" ht="12.75" customHeight="1">
      <c r="A43" s="284"/>
      <c r="B43" s="280"/>
      <c r="C43" s="287"/>
      <c r="D43" s="275"/>
      <c r="E43" s="275"/>
      <c r="F43" s="275"/>
      <c r="G43" s="275"/>
      <c r="H43" s="238"/>
      <c r="I43" s="244"/>
      <c r="J43" s="277"/>
      <c r="K43" s="280"/>
      <c r="L43" s="287"/>
      <c r="M43" s="275"/>
      <c r="N43" s="275"/>
      <c r="O43" s="275"/>
      <c r="P43" s="275"/>
      <c r="Q43" s="238"/>
      <c r="R43" s="244"/>
    </row>
    <row r="44" spans="1:18" ht="12.75" customHeight="1">
      <c r="A44" s="284"/>
      <c r="B44" s="266">
        <v>51</v>
      </c>
      <c r="C44" s="272">
        <f>VLOOKUP(B44,'пр.взв.'!B3:H1108,2,FALSE)</f>
        <v>0</v>
      </c>
      <c r="D44" s="270">
        <f>VLOOKUP(B44,'пр.взв.'!B4:H171,3,FALSE)</f>
        <v>0</v>
      </c>
      <c r="E44" s="270">
        <f>VLOOKUP(B44,'пр.взв.'!B4:H171,4,FALSE)</f>
        <v>0</v>
      </c>
      <c r="F44" s="264"/>
      <c r="G44" s="264"/>
      <c r="H44" s="257"/>
      <c r="I44" s="257"/>
      <c r="J44" s="277"/>
      <c r="K44" s="266">
        <v>52</v>
      </c>
      <c r="L44" s="272">
        <f>VLOOKUP(K44,'пр.взв.'!B4:H171,2,FALSE)</f>
        <v>0</v>
      </c>
      <c r="M44" s="270">
        <f>VLOOKUP(K44,'пр.взв.'!B4:H171,3,FALSE)</f>
        <v>0</v>
      </c>
      <c r="N44" s="270">
        <f>VLOOKUP(K44,'пр.взв.'!B4:H171,4,FALSE)</f>
        <v>0</v>
      </c>
      <c r="O44" s="264"/>
      <c r="P44" s="264"/>
      <c r="Q44" s="257"/>
      <c r="R44" s="257"/>
    </row>
    <row r="45" spans="1:18" ht="13.5" customHeight="1" thickBot="1">
      <c r="A45" s="290"/>
      <c r="B45" s="267"/>
      <c r="C45" s="273"/>
      <c r="D45" s="271"/>
      <c r="E45" s="271"/>
      <c r="F45" s="265"/>
      <c r="G45" s="265"/>
      <c r="H45" s="206"/>
      <c r="I45" s="206"/>
      <c r="J45" s="278"/>
      <c r="K45" s="267"/>
      <c r="L45" s="273"/>
      <c r="M45" s="271"/>
      <c r="N45" s="271"/>
      <c r="O45" s="265"/>
      <c r="P45" s="265"/>
      <c r="Q45" s="206"/>
      <c r="R45" s="206"/>
    </row>
    <row r="46" spans="1:18" ht="12.75" customHeight="1">
      <c r="A46" s="283">
        <v>11</v>
      </c>
      <c r="B46" s="279">
        <v>11</v>
      </c>
      <c r="C46" s="286" t="str">
        <f>VLOOKUP(B46,'пр.взв.'!B3:H1101,2,FALSE)</f>
        <v>ГУРЬЕВ Василий Дмитриевич</v>
      </c>
      <c r="D46" s="274" t="str">
        <f>VLOOKUP(B46,'пр.взв.'!B4:H173,3,FALSE)</f>
        <v>19.08.1992 кмс</v>
      </c>
      <c r="E46" s="274" t="str">
        <f>VLOOKUP(B46,'пр.взв.'!B4:H173,4,FALSE)</f>
        <v>ДВФО</v>
      </c>
      <c r="F46" s="308"/>
      <c r="G46" s="309"/>
      <c r="H46" s="246"/>
      <c r="I46" s="250"/>
      <c r="J46" s="276">
        <v>11</v>
      </c>
      <c r="K46" s="279">
        <v>12</v>
      </c>
      <c r="L46" s="286" t="str">
        <f>VLOOKUP(K46,'пр.взв.'!B4:H173,2,FALSE)</f>
        <v>БАШКИРОВ Юрий Юрьевич</v>
      </c>
      <c r="M46" s="274" t="str">
        <f>VLOOKUP(K46,'пр.взв.'!B4:H173,3,FALSE)</f>
        <v>07.11.1992 кмс</v>
      </c>
      <c r="N46" s="274" t="str">
        <f>VLOOKUP(K46,'пр.взв.'!B4:H173,4,FALSE)</f>
        <v>ДВФО</v>
      </c>
      <c r="O46" s="308"/>
      <c r="P46" s="309"/>
      <c r="Q46" s="246"/>
      <c r="R46" s="250"/>
    </row>
    <row r="47" spans="1:18" ht="12.75" customHeight="1">
      <c r="A47" s="284"/>
      <c r="B47" s="280"/>
      <c r="C47" s="287"/>
      <c r="D47" s="275"/>
      <c r="E47" s="275"/>
      <c r="F47" s="275"/>
      <c r="G47" s="275"/>
      <c r="H47" s="238"/>
      <c r="I47" s="244"/>
      <c r="J47" s="277"/>
      <c r="K47" s="280"/>
      <c r="L47" s="287"/>
      <c r="M47" s="275"/>
      <c r="N47" s="275"/>
      <c r="O47" s="275"/>
      <c r="P47" s="275"/>
      <c r="Q47" s="238"/>
      <c r="R47" s="244"/>
    </row>
    <row r="48" spans="1:18" ht="12.75" customHeight="1">
      <c r="A48" s="284"/>
      <c r="B48" s="266">
        <v>43</v>
      </c>
      <c r="C48" s="272">
        <f>VLOOKUP(B48,'пр.взв.'!B3:H112,2,FALSE)</f>
        <v>0</v>
      </c>
      <c r="D48" s="270">
        <f>VLOOKUP(B48,'пр.взв.'!B4:H175,3,FALSE)</f>
        <v>0</v>
      </c>
      <c r="E48" s="270">
        <f>VLOOKUP(B48,'пр.взв.'!B4:H175,4,FALSE)</f>
        <v>0</v>
      </c>
      <c r="F48" s="264"/>
      <c r="G48" s="264"/>
      <c r="H48" s="257"/>
      <c r="I48" s="257"/>
      <c r="J48" s="277"/>
      <c r="K48" s="266">
        <v>44</v>
      </c>
      <c r="L48" s="272">
        <f>VLOOKUP(K48,'пр.взв.'!B4:H175,2,FALSE)</f>
        <v>0</v>
      </c>
      <c r="M48" s="270">
        <f>VLOOKUP(K48,'пр.взв.'!B4:H175,3,FALSE)</f>
        <v>0</v>
      </c>
      <c r="N48" s="270">
        <f>VLOOKUP(K48,'пр.взв.'!B4:H175,4,FALSE)</f>
        <v>0</v>
      </c>
      <c r="O48" s="264"/>
      <c r="P48" s="264"/>
      <c r="Q48" s="257"/>
      <c r="R48" s="257"/>
    </row>
    <row r="49" spans="1:18" ht="13.5" customHeight="1" thickBot="1">
      <c r="A49" s="285"/>
      <c r="B49" s="267"/>
      <c r="C49" s="273"/>
      <c r="D49" s="271"/>
      <c r="E49" s="271"/>
      <c r="F49" s="265"/>
      <c r="G49" s="265"/>
      <c r="H49" s="206"/>
      <c r="I49" s="206"/>
      <c r="J49" s="278"/>
      <c r="K49" s="267"/>
      <c r="L49" s="273"/>
      <c r="M49" s="271"/>
      <c r="N49" s="271"/>
      <c r="O49" s="265"/>
      <c r="P49" s="265"/>
      <c r="Q49" s="206"/>
      <c r="R49" s="206"/>
    </row>
    <row r="50" spans="1:18" ht="12.75" customHeight="1">
      <c r="A50" s="283">
        <v>12</v>
      </c>
      <c r="B50" s="279">
        <v>27</v>
      </c>
      <c r="C50" s="291" t="str">
        <f>VLOOKUP(B50,'пр.взв.'!B3:H114,2,FALSE)</f>
        <v>СЕМЕНОВ Алексей Игоревич</v>
      </c>
      <c r="D50" s="289" t="str">
        <f>VLOOKUP(B50,'пр.взв.'!B5:H177,3,FALSE)</f>
        <v>16.09.93 кмс</v>
      </c>
      <c r="E50" s="289" t="str">
        <f>VLOOKUP(B50,'пр.взв.'!B5:H177,4,FALSE)</f>
        <v>УФО</v>
      </c>
      <c r="F50" s="305"/>
      <c r="G50" s="292"/>
      <c r="H50" s="288"/>
      <c r="I50" s="289"/>
      <c r="J50" s="276">
        <v>12</v>
      </c>
      <c r="K50" s="279">
        <v>28</v>
      </c>
      <c r="L50" s="291" t="str">
        <f>VLOOKUP(K50,'пр.взв.'!B5:H177,2,FALSE)</f>
        <v>ОДИНЦОВ Григорий Сергеевич</v>
      </c>
      <c r="M50" s="289" t="str">
        <f>VLOOKUP(K50,'пр.взв.'!B5:H177,3,FALSE)</f>
        <v>18.08.1992 кмс</v>
      </c>
      <c r="N50" s="289" t="str">
        <f>VLOOKUP(K50,'пр.взв.'!B5:H177,4,FALSE)</f>
        <v>ЦФО</v>
      </c>
      <c r="O50" s="275"/>
      <c r="P50" s="311"/>
      <c r="Q50" s="238"/>
      <c r="R50" s="270"/>
    </row>
    <row r="51" spans="1:18" ht="12.75" customHeight="1">
      <c r="A51" s="284"/>
      <c r="B51" s="280"/>
      <c r="C51" s="287"/>
      <c r="D51" s="275"/>
      <c r="E51" s="275"/>
      <c r="F51" s="275"/>
      <c r="G51" s="275"/>
      <c r="H51" s="238"/>
      <c r="I51" s="244"/>
      <c r="J51" s="277"/>
      <c r="K51" s="280"/>
      <c r="L51" s="287"/>
      <c r="M51" s="275"/>
      <c r="N51" s="275"/>
      <c r="O51" s="275"/>
      <c r="P51" s="275"/>
      <c r="Q51" s="238"/>
      <c r="R51" s="244"/>
    </row>
    <row r="52" spans="1:18" ht="12.75" customHeight="1">
      <c r="A52" s="284"/>
      <c r="B52" s="266">
        <v>59</v>
      </c>
      <c r="C52" s="272">
        <f>VLOOKUP(B52,'пр.взв.'!B3:H1160,2,FALSE)</f>
        <v>0</v>
      </c>
      <c r="D52" s="270">
        <f>VLOOKUP(B52,'пр.взв.'!B5:H179,3,FALSE)</f>
        <v>0</v>
      </c>
      <c r="E52" s="270">
        <f>VLOOKUP(B52,'пр.взв.'!B5:H179,4,FALSE)</f>
        <v>0</v>
      </c>
      <c r="F52" s="264"/>
      <c r="G52" s="264"/>
      <c r="H52" s="257"/>
      <c r="I52" s="257"/>
      <c r="J52" s="277"/>
      <c r="K52" s="266">
        <v>60</v>
      </c>
      <c r="L52" s="272">
        <f>VLOOKUP(K52,'пр.взв.'!B5:H179,2,FALSE)</f>
        <v>0</v>
      </c>
      <c r="M52" s="270">
        <f>VLOOKUP(K52,'пр.взв.'!B5:H179,3,FALSE)</f>
        <v>0</v>
      </c>
      <c r="N52" s="270">
        <f>VLOOKUP(K52,'пр.взв.'!B5:H179,4,FALSE)</f>
        <v>0</v>
      </c>
      <c r="O52" s="264"/>
      <c r="P52" s="264"/>
      <c r="Q52" s="257"/>
      <c r="R52" s="257"/>
    </row>
    <row r="53" spans="1:18" ht="13.5" customHeight="1" thickBot="1">
      <c r="A53" s="290"/>
      <c r="B53" s="267"/>
      <c r="C53" s="273"/>
      <c r="D53" s="271"/>
      <c r="E53" s="271"/>
      <c r="F53" s="265"/>
      <c r="G53" s="265"/>
      <c r="H53" s="206"/>
      <c r="I53" s="206"/>
      <c r="J53" s="278"/>
      <c r="K53" s="267"/>
      <c r="L53" s="273"/>
      <c r="M53" s="271"/>
      <c r="N53" s="271"/>
      <c r="O53" s="265"/>
      <c r="P53" s="265"/>
      <c r="Q53" s="206"/>
      <c r="R53" s="206"/>
    </row>
    <row r="54" spans="1:18" ht="12.75" customHeight="1">
      <c r="A54" s="283">
        <v>13</v>
      </c>
      <c r="B54" s="279">
        <v>7</v>
      </c>
      <c r="C54" s="286" t="str">
        <f>VLOOKUP(B54,'пр.взв.'!B3:H118,2,FALSE)</f>
        <v>АЖДОВ Николай Владимирович</v>
      </c>
      <c r="D54" s="274" t="str">
        <f>VLOOKUP(B54,'пр.взв.'!B5:H181,3,FALSE)</f>
        <v>26.06.1992 мс</v>
      </c>
      <c r="E54" s="274" t="str">
        <f>VLOOKUP(B54,'пр.взв.'!B5:H181,4,FALSE)</f>
        <v>СФО</v>
      </c>
      <c r="F54" s="308"/>
      <c r="G54" s="309"/>
      <c r="H54" s="246"/>
      <c r="I54" s="250"/>
      <c r="J54" s="276">
        <v>13</v>
      </c>
      <c r="K54" s="279">
        <v>8</v>
      </c>
      <c r="L54" s="286" t="str">
        <f>VLOOKUP(K54,'пр.взв.'!B5:H181,2,FALSE)</f>
        <v>СЕДРАКЯН Сипан Нерсесович</v>
      </c>
      <c r="M54" s="274" t="str">
        <f>VLOOKUP(K54,'пр.взв.'!B5:H181,3,FALSE)</f>
        <v>28.11.1994 кмс</v>
      </c>
      <c r="N54" s="274" t="str">
        <f>VLOOKUP(K54,'пр.взв.'!B5:H181,4,FALSE)</f>
        <v>ЦФО</v>
      </c>
      <c r="O54" s="308"/>
      <c r="P54" s="309"/>
      <c r="Q54" s="246"/>
      <c r="R54" s="250"/>
    </row>
    <row r="55" spans="1:18" ht="12.75" customHeight="1">
      <c r="A55" s="284"/>
      <c r="B55" s="280"/>
      <c r="C55" s="287"/>
      <c r="D55" s="275"/>
      <c r="E55" s="275"/>
      <c r="F55" s="275"/>
      <c r="G55" s="275"/>
      <c r="H55" s="238"/>
      <c r="I55" s="244"/>
      <c r="J55" s="277"/>
      <c r="K55" s="280"/>
      <c r="L55" s="287"/>
      <c r="M55" s="275"/>
      <c r="N55" s="275"/>
      <c r="O55" s="275"/>
      <c r="P55" s="275"/>
      <c r="Q55" s="238"/>
      <c r="R55" s="244"/>
    </row>
    <row r="56" spans="1:18" ht="12.75" customHeight="1">
      <c r="A56" s="284"/>
      <c r="B56" s="266">
        <v>39</v>
      </c>
      <c r="C56" s="272">
        <f>VLOOKUP(B56,'пр.взв.'!B3:H120,2,FALSE)</f>
        <v>0</v>
      </c>
      <c r="D56" s="270">
        <f>VLOOKUP(B56,'пр.взв.'!B5:H183,3,FALSE)</f>
        <v>0</v>
      </c>
      <c r="E56" s="270">
        <f>VLOOKUP(B56,'пр.взв.'!B5:H183,4,FALSE)</f>
        <v>0</v>
      </c>
      <c r="F56" s="264"/>
      <c r="G56" s="264"/>
      <c r="H56" s="257"/>
      <c r="I56" s="257"/>
      <c r="J56" s="277"/>
      <c r="K56" s="266">
        <v>40</v>
      </c>
      <c r="L56" s="272">
        <f>VLOOKUP(K56,'пр.взв.'!B5:H183,2,FALSE)</f>
        <v>0</v>
      </c>
      <c r="M56" s="270">
        <f>VLOOKUP(K56,'пр.взв.'!B5:H183,3,FALSE)</f>
        <v>0</v>
      </c>
      <c r="N56" s="270">
        <f>VLOOKUP(K56,'пр.взв.'!B5:H183,4,FALSE)</f>
        <v>0</v>
      </c>
      <c r="O56" s="264"/>
      <c r="P56" s="264"/>
      <c r="Q56" s="257"/>
      <c r="R56" s="257"/>
    </row>
    <row r="57" spans="1:18" ht="12.75" customHeight="1" thickBot="1">
      <c r="A57" s="285"/>
      <c r="B57" s="267"/>
      <c r="C57" s="273"/>
      <c r="D57" s="271"/>
      <c r="E57" s="271"/>
      <c r="F57" s="265"/>
      <c r="G57" s="265"/>
      <c r="H57" s="206"/>
      <c r="I57" s="206"/>
      <c r="J57" s="278"/>
      <c r="K57" s="267"/>
      <c r="L57" s="273"/>
      <c r="M57" s="271"/>
      <c r="N57" s="271"/>
      <c r="O57" s="265"/>
      <c r="P57" s="265"/>
      <c r="Q57" s="206"/>
      <c r="R57" s="206"/>
    </row>
    <row r="58" spans="1:18" ht="12.75" customHeight="1">
      <c r="A58" s="283">
        <v>14</v>
      </c>
      <c r="B58" s="279">
        <v>23</v>
      </c>
      <c r="C58" s="291" t="str">
        <f>VLOOKUP(B58,'пр.взв.'!B3:H122,2,FALSE)</f>
        <v>КОНДРАШОВ Игорь Константинович</v>
      </c>
      <c r="D58" s="289" t="str">
        <f>VLOOKUP(B58,'пр.взв.'!B5:H185,3,FALSE)</f>
        <v>10.06.1992 мс</v>
      </c>
      <c r="E58" s="289" t="str">
        <f>VLOOKUP(B58,'пр.взв.'!B5:H185,4,FALSE)</f>
        <v>Мос</v>
      </c>
      <c r="F58" s="305"/>
      <c r="G58" s="292"/>
      <c r="H58" s="288"/>
      <c r="I58" s="289"/>
      <c r="J58" s="276">
        <v>14</v>
      </c>
      <c r="K58" s="279">
        <v>24</v>
      </c>
      <c r="L58" s="291" t="str">
        <f>VLOOKUP(K58,'пр.взв.'!B5:H185,2,FALSE)</f>
        <v>МИХАЙЛОВ Алексей Олегович</v>
      </c>
      <c r="M58" s="289" t="str">
        <f>VLOOKUP(K58,'пр.взв.'!B5:H185,3,FALSE)</f>
        <v>29.07.1993 кмс</v>
      </c>
      <c r="N58" s="289" t="str">
        <f>VLOOKUP(K58,'пр.взв.'!B5:H185,4,FALSE)</f>
        <v>ПФО</v>
      </c>
      <c r="O58" s="305"/>
      <c r="P58" s="292"/>
      <c r="Q58" s="288"/>
      <c r="R58" s="289"/>
    </row>
    <row r="59" spans="1:18" ht="12.75" customHeight="1">
      <c r="A59" s="284"/>
      <c r="B59" s="280"/>
      <c r="C59" s="287"/>
      <c r="D59" s="275"/>
      <c r="E59" s="275"/>
      <c r="F59" s="275"/>
      <c r="G59" s="275"/>
      <c r="H59" s="238"/>
      <c r="I59" s="244"/>
      <c r="J59" s="277"/>
      <c r="K59" s="280"/>
      <c r="L59" s="287"/>
      <c r="M59" s="275"/>
      <c r="N59" s="275"/>
      <c r="O59" s="275"/>
      <c r="P59" s="275"/>
      <c r="Q59" s="238"/>
      <c r="R59" s="244"/>
    </row>
    <row r="60" spans="1:18" ht="12.75" customHeight="1">
      <c r="A60" s="284"/>
      <c r="B60" s="266">
        <v>55</v>
      </c>
      <c r="C60" s="272">
        <f>VLOOKUP(B60,'пр.взв.'!B3:H124,2,FALSE)</f>
        <v>0</v>
      </c>
      <c r="D60" s="270">
        <f>VLOOKUP(B60,'пр.взв.'!B6:H187,3,FALSE)</f>
        <v>0</v>
      </c>
      <c r="E60" s="270">
        <f>VLOOKUP(B60,'пр.взв.'!B6:H187,4,FALSE)</f>
        <v>0</v>
      </c>
      <c r="F60" s="264"/>
      <c r="G60" s="264"/>
      <c r="H60" s="257"/>
      <c r="I60" s="257"/>
      <c r="J60" s="277"/>
      <c r="K60" s="266">
        <v>56</v>
      </c>
      <c r="L60" s="272">
        <f>VLOOKUP(K60,'пр.взв.'!B1:H187,2,FALSE)</f>
        <v>0</v>
      </c>
      <c r="M60" s="270">
        <f>VLOOKUP(K60,'пр.взв.'!B6:H187,3,FALSE)</f>
        <v>0</v>
      </c>
      <c r="N60" s="270">
        <f>VLOOKUP(K60,'пр.взв.'!B6:H187,4,FALSE)</f>
        <v>0</v>
      </c>
      <c r="O60" s="264"/>
      <c r="P60" s="264"/>
      <c r="Q60" s="257"/>
      <c r="R60" s="257"/>
    </row>
    <row r="61" spans="1:18" ht="13.5" customHeight="1" thickBot="1">
      <c r="A61" s="290"/>
      <c r="B61" s="267"/>
      <c r="C61" s="273"/>
      <c r="D61" s="271"/>
      <c r="E61" s="271"/>
      <c r="F61" s="265"/>
      <c r="G61" s="265"/>
      <c r="H61" s="206"/>
      <c r="I61" s="206"/>
      <c r="J61" s="278"/>
      <c r="K61" s="267"/>
      <c r="L61" s="273"/>
      <c r="M61" s="271"/>
      <c r="N61" s="271"/>
      <c r="O61" s="265"/>
      <c r="P61" s="265"/>
      <c r="Q61" s="206"/>
      <c r="R61" s="206"/>
    </row>
    <row r="62" spans="1:18" ht="12.75" customHeight="1">
      <c r="A62" s="283">
        <v>15</v>
      </c>
      <c r="B62" s="279">
        <v>15</v>
      </c>
      <c r="C62" s="286" t="str">
        <f>VLOOKUP(B62,'пр.взв.'!B3:H126,2,FALSE)</f>
        <v>СОВБАКОВ Мурат Мурадинович</v>
      </c>
      <c r="D62" s="274" t="str">
        <f>VLOOKUP(B62,'пр.взв.'!B6:H189,3,FALSE)</f>
        <v>21.09.1992 кмс</v>
      </c>
      <c r="E62" s="274" t="str">
        <f>VLOOKUP(B62,'пр.взв.'!B6:H189,4,FALSE)</f>
        <v>ЮФО</v>
      </c>
      <c r="F62" s="308"/>
      <c r="G62" s="309"/>
      <c r="H62" s="246"/>
      <c r="I62" s="250"/>
      <c r="J62" s="276">
        <v>15</v>
      </c>
      <c r="K62" s="279">
        <v>16</v>
      </c>
      <c r="L62" s="286" t="str">
        <f>VLOOKUP(K62,'пр.взв.'!B2:H189,2,FALSE)</f>
        <v>КИЯТОВ Заур Шумафович </v>
      </c>
      <c r="M62" s="274" t="str">
        <f>VLOOKUP(K62,'пр.взв.'!B6:H189,3,FALSE)</f>
        <v>16.06.1992 кмс</v>
      </c>
      <c r="N62" s="274" t="str">
        <f>VLOOKUP(K62,'пр.взв.'!B6:H189,4,FALSE)</f>
        <v>ЮФО</v>
      </c>
      <c r="O62" s="308"/>
      <c r="P62" s="309"/>
      <c r="Q62" s="246"/>
      <c r="R62" s="250"/>
    </row>
    <row r="63" spans="1:18" ht="12.75" customHeight="1">
      <c r="A63" s="284"/>
      <c r="B63" s="280"/>
      <c r="C63" s="287"/>
      <c r="D63" s="275"/>
      <c r="E63" s="275"/>
      <c r="F63" s="275"/>
      <c r="G63" s="275"/>
      <c r="H63" s="238"/>
      <c r="I63" s="244"/>
      <c r="J63" s="277"/>
      <c r="K63" s="280"/>
      <c r="L63" s="287"/>
      <c r="M63" s="275"/>
      <c r="N63" s="275"/>
      <c r="O63" s="275"/>
      <c r="P63" s="275"/>
      <c r="Q63" s="238"/>
      <c r="R63" s="244"/>
    </row>
    <row r="64" spans="1:18" ht="12.75" customHeight="1">
      <c r="A64" s="284"/>
      <c r="B64" s="266">
        <v>47</v>
      </c>
      <c r="C64" s="272">
        <f>VLOOKUP(B64,'пр.взв.'!B3:H128,2,FALSE)</f>
        <v>0</v>
      </c>
      <c r="D64" s="270">
        <f>VLOOKUP(B64,'пр.взв.'!B6:H191,3,FALSE)</f>
        <v>0</v>
      </c>
      <c r="E64" s="270">
        <f>VLOOKUP(B64,'пр.взв.'!B6:H191,4,FALSE)</f>
        <v>0</v>
      </c>
      <c r="F64" s="264"/>
      <c r="G64" s="264"/>
      <c r="H64" s="257"/>
      <c r="I64" s="257"/>
      <c r="J64" s="277"/>
      <c r="K64" s="266">
        <v>48</v>
      </c>
      <c r="L64" s="272">
        <f>VLOOKUP(K64,'пр.взв.'!B4:H191,2,FALSE)</f>
        <v>0</v>
      </c>
      <c r="M64" s="270">
        <f>VLOOKUP(K64,'пр.взв.'!B6:H191,3,FALSE)</f>
        <v>0</v>
      </c>
      <c r="N64" s="270">
        <f>VLOOKUP(K64,'пр.взв.'!B6:H191,4,FALSE)</f>
        <v>0</v>
      </c>
      <c r="O64" s="264"/>
      <c r="P64" s="264"/>
      <c r="Q64" s="257"/>
      <c r="R64" s="257"/>
    </row>
    <row r="65" spans="1:18" ht="13.5" customHeight="1" thickBot="1">
      <c r="A65" s="285"/>
      <c r="B65" s="267"/>
      <c r="C65" s="273"/>
      <c r="D65" s="271"/>
      <c r="E65" s="271"/>
      <c r="F65" s="265"/>
      <c r="G65" s="265"/>
      <c r="H65" s="206"/>
      <c r="I65" s="206"/>
      <c r="J65" s="278"/>
      <c r="K65" s="267"/>
      <c r="L65" s="273"/>
      <c r="M65" s="271"/>
      <c r="N65" s="271"/>
      <c r="O65" s="265"/>
      <c r="P65" s="265"/>
      <c r="Q65" s="206"/>
      <c r="R65" s="206"/>
    </row>
    <row r="66" spans="1:18" ht="12.75" customHeight="1">
      <c r="A66" s="283">
        <v>16</v>
      </c>
      <c r="B66" s="279">
        <v>31</v>
      </c>
      <c r="C66" s="286" t="str">
        <f>VLOOKUP(B66,'пр.взв.'!B3:H130,2,FALSE)</f>
        <v>РАЖЕВ Алексей Андреевич</v>
      </c>
      <c r="D66" s="274" t="str">
        <f>VLOOKUP(B66,'пр.взв.'!B6:H193,3,FALSE)</f>
        <v>26.06.1993 кмс</v>
      </c>
      <c r="E66" s="274" t="str">
        <f>VLOOKUP(B66,'пр.взв.'!B6:H193,4,FALSE)</f>
        <v>ПФО</v>
      </c>
      <c r="F66" s="275"/>
      <c r="G66" s="311"/>
      <c r="H66" s="238"/>
      <c r="I66" s="270"/>
      <c r="J66" s="276">
        <v>16</v>
      </c>
      <c r="K66" s="279">
        <v>32</v>
      </c>
      <c r="L66" s="286" t="str">
        <f>VLOOKUP(K66,'пр.взв.'!B6:H193,2,FALSE)</f>
        <v>ХАШИЕВ Ислам Султанович</v>
      </c>
      <c r="M66" s="274" t="str">
        <f>VLOOKUP(K66,'пр.взв.'!B6:H193,3,FALSE)</f>
        <v>13.10.1993 кмс</v>
      </c>
      <c r="N66" s="274" t="str">
        <f>VLOOKUP(K66,'пр.взв.'!B6:H193,4,FALSE)</f>
        <v>ПФО</v>
      </c>
      <c r="O66" s="275"/>
      <c r="P66" s="311"/>
      <c r="Q66" s="238"/>
      <c r="R66" s="270"/>
    </row>
    <row r="67" spans="1:18" ht="12.75" customHeight="1">
      <c r="A67" s="284"/>
      <c r="B67" s="280"/>
      <c r="C67" s="287"/>
      <c r="D67" s="275"/>
      <c r="E67" s="275"/>
      <c r="F67" s="275"/>
      <c r="G67" s="275"/>
      <c r="H67" s="238"/>
      <c r="I67" s="244"/>
      <c r="J67" s="277"/>
      <c r="K67" s="280"/>
      <c r="L67" s="287"/>
      <c r="M67" s="275"/>
      <c r="N67" s="275"/>
      <c r="O67" s="275"/>
      <c r="P67" s="275"/>
      <c r="Q67" s="238"/>
      <c r="R67" s="244"/>
    </row>
    <row r="68" spans="1:18" ht="12.75" customHeight="1">
      <c r="A68" s="284"/>
      <c r="B68" s="266">
        <v>63</v>
      </c>
      <c r="C68" s="272">
        <f>VLOOKUP(B68,'пр.взв.'!B3:H132,2,FALSE)</f>
        <v>0</v>
      </c>
      <c r="D68" s="270">
        <f>VLOOKUP(B68,'пр.взв.'!B6:H195,3,FALSE)</f>
        <v>0</v>
      </c>
      <c r="E68" s="270">
        <f>VLOOKUP(B68,'пр.взв.'!B6:H195,4,FALSE)</f>
        <v>0</v>
      </c>
      <c r="F68" s="264"/>
      <c r="G68" s="264"/>
      <c r="H68" s="257"/>
      <c r="I68" s="257"/>
      <c r="J68" s="277"/>
      <c r="K68" s="266">
        <v>64</v>
      </c>
      <c r="L68" s="272">
        <f>VLOOKUP(K68,'пр.взв.'!B1:H195,2,FALSE)</f>
        <v>0</v>
      </c>
      <c r="M68" s="270">
        <f>VLOOKUP(K68,'пр.взв.'!B6:H195,3,FALSE)</f>
        <v>0</v>
      </c>
      <c r="N68" s="270">
        <f>VLOOKUP(K68,'пр.взв.'!B6:H195,4,FALSE)</f>
        <v>0</v>
      </c>
      <c r="O68" s="264"/>
      <c r="P68" s="264"/>
      <c r="Q68" s="257"/>
      <c r="R68" s="257"/>
    </row>
    <row r="69" spans="1:18" ht="12.75" customHeight="1">
      <c r="A69" s="290"/>
      <c r="B69" s="280"/>
      <c r="C69" s="287"/>
      <c r="D69" s="275"/>
      <c r="E69" s="275"/>
      <c r="F69" s="308"/>
      <c r="G69" s="308"/>
      <c r="H69" s="250"/>
      <c r="I69" s="250"/>
      <c r="J69" s="312"/>
      <c r="K69" s="280"/>
      <c r="L69" s="287"/>
      <c r="M69" s="275"/>
      <c r="N69" s="275"/>
      <c r="O69" s="308"/>
      <c r="P69" s="308"/>
      <c r="Q69" s="250"/>
      <c r="R69" s="250"/>
    </row>
    <row r="70" spans="1:18" ht="12.75" customHeight="1">
      <c r="A70" s="88"/>
      <c r="B70" s="89"/>
      <c r="C70" s="90"/>
      <c r="D70" s="40"/>
      <c r="E70" s="40"/>
      <c r="F70" s="40"/>
      <c r="G70" s="40"/>
      <c r="H70" s="91"/>
      <c r="I70" s="91"/>
      <c r="J70" s="88"/>
      <c r="K70" s="89"/>
      <c r="L70" s="90"/>
      <c r="M70" s="40"/>
      <c r="N70" s="40"/>
      <c r="O70" s="40"/>
      <c r="P70" s="40"/>
      <c r="Q70" s="91"/>
      <c r="R70" s="91"/>
    </row>
    <row r="71" spans="2:18" ht="25.5" customHeight="1" thickBot="1">
      <c r="B71" s="85" t="s">
        <v>40</v>
      </c>
      <c r="C71" s="86" t="s">
        <v>41</v>
      </c>
      <c r="D71" s="87" t="s">
        <v>42</v>
      </c>
      <c r="E71" s="86"/>
      <c r="F71" s="85" t="str">
        <f>B2</f>
        <v>в.к. 74  кг</v>
      </c>
      <c r="G71" s="86"/>
      <c r="H71" s="86"/>
      <c r="I71" s="86"/>
      <c r="J71" s="86"/>
      <c r="K71" s="85" t="s">
        <v>1</v>
      </c>
      <c r="L71" s="86" t="s">
        <v>41</v>
      </c>
      <c r="M71" s="87" t="s">
        <v>42</v>
      </c>
      <c r="N71" s="86"/>
      <c r="O71" s="85" t="str">
        <f>F71</f>
        <v>в.к. 74  кг</v>
      </c>
      <c r="P71" s="86"/>
      <c r="Q71" s="86"/>
      <c r="R71" s="86"/>
    </row>
    <row r="72" spans="1:18" ht="12.75">
      <c r="A72" s="297" t="s">
        <v>43</v>
      </c>
      <c r="B72" s="299" t="s">
        <v>3</v>
      </c>
      <c r="C72" s="301" t="s">
        <v>4</v>
      </c>
      <c r="D72" s="301" t="s">
        <v>13</v>
      </c>
      <c r="E72" s="301" t="s">
        <v>14</v>
      </c>
      <c r="F72" s="301" t="s">
        <v>15</v>
      </c>
      <c r="G72" s="303" t="s">
        <v>44</v>
      </c>
      <c r="H72" s="293" t="s">
        <v>45</v>
      </c>
      <c r="I72" s="295" t="s">
        <v>17</v>
      </c>
      <c r="J72" s="297" t="s">
        <v>43</v>
      </c>
      <c r="K72" s="299" t="s">
        <v>3</v>
      </c>
      <c r="L72" s="301" t="s">
        <v>4</v>
      </c>
      <c r="M72" s="301" t="s">
        <v>13</v>
      </c>
      <c r="N72" s="301" t="s">
        <v>14</v>
      </c>
      <c r="O72" s="301" t="s">
        <v>15</v>
      </c>
      <c r="P72" s="303" t="s">
        <v>44</v>
      </c>
      <c r="Q72" s="293" t="s">
        <v>45</v>
      </c>
      <c r="R72" s="295" t="s">
        <v>17</v>
      </c>
    </row>
    <row r="73" spans="1:18" ht="12.75" customHeight="1" thickBot="1">
      <c r="A73" s="298"/>
      <c r="B73" s="300" t="s">
        <v>46</v>
      </c>
      <c r="C73" s="302"/>
      <c r="D73" s="302"/>
      <c r="E73" s="302"/>
      <c r="F73" s="302"/>
      <c r="G73" s="304"/>
      <c r="H73" s="294"/>
      <c r="I73" s="296" t="s">
        <v>47</v>
      </c>
      <c r="J73" s="298"/>
      <c r="K73" s="300" t="s">
        <v>46</v>
      </c>
      <c r="L73" s="302"/>
      <c r="M73" s="302"/>
      <c r="N73" s="302"/>
      <c r="O73" s="302"/>
      <c r="P73" s="304"/>
      <c r="Q73" s="294"/>
      <c r="R73" s="296" t="s">
        <v>47</v>
      </c>
    </row>
    <row r="74" spans="1:18" ht="13.5" customHeight="1">
      <c r="A74" s="283">
        <v>1</v>
      </c>
      <c r="B74" s="279">
        <f>'пр.хода А'!E5</f>
        <v>1</v>
      </c>
      <c r="C74" s="281" t="str">
        <f>VLOOKUP(B74,'пр.взв.'!B6:H546,2,FALSE)</f>
        <v>КОЗЛОВ Ярослав Петрович</v>
      </c>
      <c r="D74" s="274" t="str">
        <f>VLOOKUP(B74,'пр.взв.'!B6:H133,3,FALSE)</f>
        <v>14.02.1993 кмс</v>
      </c>
      <c r="E74" s="274" t="str">
        <f>VLOOKUP(B74,'пр.взв.'!B6:H133,4,FALSE)</f>
        <v>ЮФО</v>
      </c>
      <c r="F74" s="274"/>
      <c r="G74" s="279"/>
      <c r="H74" s="286"/>
      <c r="I74" s="274"/>
      <c r="J74" s="276">
        <v>9</v>
      </c>
      <c r="K74" s="279">
        <f>'пр.хода Б'!E5</f>
        <v>2</v>
      </c>
      <c r="L74" s="281" t="str">
        <f>VLOOKUP(K74,'пр.взв.'!B6:H133,2,FALSE)</f>
        <v>МАЛИГОВ Лом-Али Лечиевич</v>
      </c>
      <c r="M74" s="274" t="str">
        <f>VLOOKUP(K74,'пр.взв.'!B6:H133,3,FALSE)</f>
        <v>04.04.1992 мс</v>
      </c>
      <c r="N74" s="274" t="str">
        <f>VLOOKUP(K74,'пр.взв.'!B6:H133,4,FALSE)</f>
        <v>СКФО</v>
      </c>
      <c r="O74" s="308"/>
      <c r="P74" s="309"/>
      <c r="Q74" s="246"/>
      <c r="R74" s="250"/>
    </row>
    <row r="75" spans="1:18" ht="12.75" customHeight="1">
      <c r="A75" s="284"/>
      <c r="B75" s="280"/>
      <c r="C75" s="282"/>
      <c r="D75" s="275"/>
      <c r="E75" s="275"/>
      <c r="F75" s="275"/>
      <c r="G75" s="280"/>
      <c r="H75" s="287"/>
      <c r="I75" s="275"/>
      <c r="J75" s="277"/>
      <c r="K75" s="280"/>
      <c r="L75" s="282"/>
      <c r="M75" s="275"/>
      <c r="N75" s="275"/>
      <c r="O75" s="275"/>
      <c r="P75" s="275"/>
      <c r="Q75" s="238"/>
      <c r="R75" s="244"/>
    </row>
    <row r="76" spans="1:18" ht="12.75" customHeight="1">
      <c r="A76" s="284"/>
      <c r="B76" s="266">
        <f>'пр.хода А'!E9</f>
        <v>17</v>
      </c>
      <c r="C76" s="268" t="str">
        <f>VLOOKUP(B76,'пр.взв.'!B8:H548,2,FALSE)</f>
        <v>ХУШТОВ Ахмедхан Хасанбиевич</v>
      </c>
      <c r="D76" s="270" t="str">
        <f>VLOOKUP(B76,'пр.взв.'!B5:H135,3,FALSE)</f>
        <v>06.01.1992 мс</v>
      </c>
      <c r="E76" s="270" t="str">
        <f>VLOOKUP(B76,'пр.взв.'!B4:H135,4,FALSE)</f>
        <v>ЮФО</v>
      </c>
      <c r="F76" s="270"/>
      <c r="G76" s="266"/>
      <c r="H76" s="272"/>
      <c r="I76" s="270"/>
      <c r="J76" s="277"/>
      <c r="K76" s="266">
        <f>'пр.хода Б'!E9</f>
        <v>18</v>
      </c>
      <c r="L76" s="268" t="str">
        <f>VLOOKUP(K76,'пр.взв.'!B2:H135,2,FALSE)</f>
        <v>ЦЕЧОЕВ Магомед Хасанович</v>
      </c>
      <c r="M76" s="270" t="str">
        <f>VLOOKUP(K76,'пр.взв.'!B2:H135,3,FALSE)</f>
        <v>10.03.1992 мс</v>
      </c>
      <c r="N76" s="270" t="str">
        <f>VLOOKUP(K76,'пр.взв.'!B1:H135,4,FALSE)</f>
        <v>СФО</v>
      </c>
      <c r="O76" s="264"/>
      <c r="P76" s="264"/>
      <c r="Q76" s="257"/>
      <c r="R76" s="257"/>
    </row>
    <row r="77" spans="1:18" ht="12.75" customHeight="1" thickBot="1">
      <c r="A77" s="285"/>
      <c r="B77" s="267"/>
      <c r="C77" s="269"/>
      <c r="D77" s="271"/>
      <c r="E77" s="271"/>
      <c r="F77" s="271"/>
      <c r="G77" s="267"/>
      <c r="H77" s="273"/>
      <c r="I77" s="271"/>
      <c r="J77" s="278"/>
      <c r="K77" s="267"/>
      <c r="L77" s="269"/>
      <c r="M77" s="271"/>
      <c r="N77" s="271"/>
      <c r="O77" s="265"/>
      <c r="P77" s="265"/>
      <c r="Q77" s="206"/>
      <c r="R77" s="206"/>
    </row>
    <row r="78" spans="1:18" ht="12.75" customHeight="1">
      <c r="A78" s="283">
        <v>2</v>
      </c>
      <c r="B78" s="279">
        <f>'пр.хода А'!E13</f>
        <v>9</v>
      </c>
      <c r="C78" s="281" t="str">
        <f>VLOOKUP(B78,'пр.взв.'!B1:H550,2,FALSE)</f>
        <v>КУЦЕНКО Николай Петрович</v>
      </c>
      <c r="D78" s="289" t="str">
        <f>VLOOKUP(B78,'пр.взв.'!B1:H137,3,FALSE)</f>
        <v>29.08.1992 мс</v>
      </c>
      <c r="E78" s="289" t="str">
        <f>VLOOKUP(B78,'пр.взв.'!B1:H137,4,FALSE)</f>
        <v>ЦФО</v>
      </c>
      <c r="F78" s="289"/>
      <c r="G78" s="279"/>
      <c r="H78" s="291"/>
      <c r="I78" s="289"/>
      <c r="J78" s="276">
        <v>10</v>
      </c>
      <c r="K78" s="279">
        <f>'пр.хода Б'!E13</f>
        <v>10</v>
      </c>
      <c r="L78" s="281" t="str">
        <f>VLOOKUP(K78,'пр.взв.'!B1:H137,2,FALSE)</f>
        <v>НИКУЛИН Иван Дмитриевич</v>
      </c>
      <c r="M78" s="289" t="str">
        <f>VLOOKUP(K78,'пр.взв.'!B1:H137,3,FALSE)</f>
        <v>20.03.1993 мс</v>
      </c>
      <c r="N78" s="289" t="str">
        <f>VLOOKUP(K78,'пр.взв.'!B1:H137,4,FALSE)</f>
        <v>УФО</v>
      </c>
      <c r="O78" s="305"/>
      <c r="P78" s="292"/>
      <c r="Q78" s="288"/>
      <c r="R78" s="289"/>
    </row>
    <row r="79" spans="1:18" ht="12.75">
      <c r="A79" s="284"/>
      <c r="B79" s="280"/>
      <c r="C79" s="282"/>
      <c r="D79" s="275"/>
      <c r="E79" s="275"/>
      <c r="F79" s="275"/>
      <c r="G79" s="280"/>
      <c r="H79" s="287"/>
      <c r="I79" s="275"/>
      <c r="J79" s="277"/>
      <c r="K79" s="280"/>
      <c r="L79" s="282"/>
      <c r="M79" s="275"/>
      <c r="N79" s="275"/>
      <c r="O79" s="275"/>
      <c r="P79" s="275"/>
      <c r="Q79" s="238"/>
      <c r="R79" s="244"/>
    </row>
    <row r="80" spans="1:18" ht="12.75">
      <c r="A80" s="284"/>
      <c r="B80" s="266">
        <f>'пр.хода А'!E17</f>
        <v>25</v>
      </c>
      <c r="C80" s="268" t="str">
        <f>VLOOKUP(B80,'пр.взв.'!B1:H552,2,FALSE)</f>
        <v>СУХОГУЗОВ Иван Сергеевич</v>
      </c>
      <c r="D80" s="270" t="str">
        <f>VLOOKUP(B80,'пр.взв.'!B1:H139,3,FALSE)</f>
        <v>19.02.92 кмс</v>
      </c>
      <c r="E80" s="270" t="str">
        <f>VLOOKUP(B80,'пр.взв.'!B1:H139,4,FALSE)</f>
        <v>УФО</v>
      </c>
      <c r="F80" s="270"/>
      <c r="G80" s="266"/>
      <c r="H80" s="272"/>
      <c r="I80" s="270"/>
      <c r="J80" s="277"/>
      <c r="K80" s="266">
        <f>'пр.хода Б'!E17</f>
        <v>0</v>
      </c>
      <c r="L80" s="268" t="e">
        <f>VLOOKUP(K80,'пр.взв.'!B1:H139,2,FALSE)</f>
        <v>#N/A</v>
      </c>
      <c r="M80" s="270" t="e">
        <f>VLOOKUP(K80,'пр.взв.'!B1:H139,3,FALSE)</f>
        <v>#N/A</v>
      </c>
      <c r="N80" s="270" t="e">
        <f>VLOOKUP(K80,'пр.взв.'!B1:H139,4,FALSE)</f>
        <v>#N/A</v>
      </c>
      <c r="O80" s="264"/>
      <c r="P80" s="264"/>
      <c r="Q80" s="257"/>
      <c r="R80" s="257"/>
    </row>
    <row r="81" spans="1:18" ht="13.5" thickBot="1">
      <c r="A81" s="285"/>
      <c r="B81" s="267"/>
      <c r="C81" s="269"/>
      <c r="D81" s="271"/>
      <c r="E81" s="271"/>
      <c r="F81" s="271"/>
      <c r="G81" s="267"/>
      <c r="H81" s="273"/>
      <c r="I81" s="271"/>
      <c r="J81" s="278"/>
      <c r="K81" s="267"/>
      <c r="L81" s="269"/>
      <c r="M81" s="271"/>
      <c r="N81" s="271"/>
      <c r="O81" s="265"/>
      <c r="P81" s="265"/>
      <c r="Q81" s="206"/>
      <c r="R81" s="206"/>
    </row>
    <row r="82" spans="1:18" ht="12.75" customHeight="1">
      <c r="A82" s="283">
        <v>3</v>
      </c>
      <c r="B82" s="279">
        <f>'пр.хода А'!E21</f>
        <v>37</v>
      </c>
      <c r="C82" s="281" t="str">
        <f>VLOOKUP(B82,'пр.взв.'!B1:H554,2,FALSE)</f>
        <v>ГРИГОРЬЕВ Максим Андреевич</v>
      </c>
      <c r="D82" s="274" t="str">
        <f>VLOOKUP(B82,'пр.взв.'!B1:H141,3,FALSE)</f>
        <v>30.07.1992 мс</v>
      </c>
      <c r="E82" s="274" t="str">
        <f>VLOOKUP(B82,'пр.взв.'!B1:H141,4,FALSE)</f>
        <v>ЦФО</v>
      </c>
      <c r="F82" s="274"/>
      <c r="G82" s="279"/>
      <c r="H82" s="286"/>
      <c r="I82" s="274"/>
      <c r="J82" s="276">
        <v>11</v>
      </c>
      <c r="K82" s="279">
        <f>'пр.хода Б'!E21</f>
        <v>38</v>
      </c>
      <c r="L82" s="281" t="str">
        <f>VLOOKUP(K82,'пр.взв.'!B1:H141,2,FALSE)</f>
        <v>ЧИНКОВ Алексей Андреевич</v>
      </c>
      <c r="M82" s="274" t="str">
        <f>VLOOKUP(K82,'пр.взв.'!B1:H141,3,FALSE)</f>
        <v>12.09.1992 кмс</v>
      </c>
      <c r="N82" s="274" t="str">
        <f>VLOOKUP(K82,'пр.взв.'!B1:H141,4,FALSE)</f>
        <v>ЮФО</v>
      </c>
      <c r="O82" s="308"/>
      <c r="P82" s="309"/>
      <c r="Q82" s="246"/>
      <c r="R82" s="250"/>
    </row>
    <row r="83" spans="1:18" ht="13.5" customHeight="1">
      <c r="A83" s="284"/>
      <c r="B83" s="280"/>
      <c r="C83" s="282"/>
      <c r="D83" s="275"/>
      <c r="E83" s="275"/>
      <c r="F83" s="275"/>
      <c r="G83" s="280"/>
      <c r="H83" s="287"/>
      <c r="I83" s="275"/>
      <c r="J83" s="277"/>
      <c r="K83" s="280"/>
      <c r="L83" s="282"/>
      <c r="M83" s="275"/>
      <c r="N83" s="275"/>
      <c r="O83" s="275"/>
      <c r="P83" s="275"/>
      <c r="Q83" s="238"/>
      <c r="R83" s="244"/>
    </row>
    <row r="84" spans="1:18" ht="12.75" customHeight="1">
      <c r="A84" s="284"/>
      <c r="B84" s="266">
        <f>'пр.хода А'!E25</f>
        <v>21</v>
      </c>
      <c r="C84" s="268" t="str">
        <f>VLOOKUP(B84,'пр.взв.'!B1:H556,2,FALSE)</f>
        <v>ШОГЕНЦУКОВ Азамат Хадисович</v>
      </c>
      <c r="D84" s="270" t="str">
        <f>VLOOKUP(B84,'пр.взв.'!B1:H143,3,FALSE)</f>
        <v>31.01.1994 кмс</v>
      </c>
      <c r="E84" s="270" t="str">
        <f>VLOOKUP(B84,'пр.взв.'!B1:H143,4,FALSE)</f>
        <v>ЮФО</v>
      </c>
      <c r="F84" s="270"/>
      <c r="G84" s="266"/>
      <c r="H84" s="272"/>
      <c r="I84" s="270"/>
      <c r="J84" s="277"/>
      <c r="K84" s="266">
        <f>'пр.хода Б'!E25</f>
        <v>22</v>
      </c>
      <c r="L84" s="268" t="str">
        <f>VLOOKUP(K84,'пр.взв.'!B1:H143,2,FALSE)</f>
        <v>УЛЬЯНИН Виктор Александрович</v>
      </c>
      <c r="M84" s="270" t="str">
        <f>VLOOKUP(K84,'пр.взв.'!B1:H143,3,FALSE)</f>
        <v>07.01.1993 кмс</v>
      </c>
      <c r="N84" s="270" t="str">
        <f>VLOOKUP(K84,'пр.взв.'!B1:H143,4,FALSE)</f>
        <v>ПФО</v>
      </c>
      <c r="O84" s="264"/>
      <c r="P84" s="264"/>
      <c r="Q84" s="257"/>
      <c r="R84" s="257"/>
    </row>
    <row r="85" spans="1:18" ht="12.75" customHeight="1" thickBot="1">
      <c r="A85" s="285"/>
      <c r="B85" s="267"/>
      <c r="C85" s="269"/>
      <c r="D85" s="271"/>
      <c r="E85" s="271"/>
      <c r="F85" s="271"/>
      <c r="G85" s="267"/>
      <c r="H85" s="273"/>
      <c r="I85" s="271"/>
      <c r="J85" s="278"/>
      <c r="K85" s="267"/>
      <c r="L85" s="269"/>
      <c r="M85" s="271"/>
      <c r="N85" s="271"/>
      <c r="O85" s="265"/>
      <c r="P85" s="265"/>
      <c r="Q85" s="206"/>
      <c r="R85" s="206"/>
    </row>
    <row r="86" spans="1:18" ht="12.75" customHeight="1">
      <c r="A86" s="283">
        <v>4</v>
      </c>
      <c r="B86" s="279">
        <f>'пр.хода А'!E29</f>
        <v>13</v>
      </c>
      <c r="C86" s="281" t="str">
        <f>VLOOKUP(B86,'пр.взв.'!B1:H558,2,FALSE)</f>
        <v>ГОРБУНОВ Дмитрий Игоревич</v>
      </c>
      <c r="D86" s="289" t="str">
        <f>VLOOKUP(B86,'пр.взв.'!B1:H145,3,FALSE)</f>
        <v>18.02.1992 1</v>
      </c>
      <c r="E86" s="289" t="str">
        <f>VLOOKUP(B86,'пр.взв.'!B1:H145,4,FALSE)</f>
        <v>ПФО</v>
      </c>
      <c r="F86" s="289"/>
      <c r="G86" s="279"/>
      <c r="H86" s="291"/>
      <c r="I86" s="289"/>
      <c r="J86" s="276">
        <v>12</v>
      </c>
      <c r="K86" s="279">
        <f>'пр.хода Б'!E29</f>
        <v>14</v>
      </c>
      <c r="L86" s="281" t="str">
        <f>VLOOKUP(K86,'пр.взв.'!B1:H145,2,FALSE)</f>
        <v>КАЛИНИН Денис Александрович</v>
      </c>
      <c r="M86" s="289" t="str">
        <f>VLOOKUP(K86,'пр.взв.'!B1:H145,3,FALSE)</f>
        <v>03.09.1994 кмс</v>
      </c>
      <c r="N86" s="289" t="str">
        <f>VLOOKUP(K86,'пр.взв.'!B1:H145,4,FALSE)</f>
        <v>Мос</v>
      </c>
      <c r="O86" s="275"/>
      <c r="P86" s="311"/>
      <c r="Q86" s="238"/>
      <c r="R86" s="270"/>
    </row>
    <row r="87" spans="1:18" ht="13.5" customHeight="1">
      <c r="A87" s="284"/>
      <c r="B87" s="280"/>
      <c r="C87" s="282"/>
      <c r="D87" s="275"/>
      <c r="E87" s="275"/>
      <c r="F87" s="275"/>
      <c r="G87" s="280"/>
      <c r="H87" s="287"/>
      <c r="I87" s="275"/>
      <c r="J87" s="277"/>
      <c r="K87" s="280"/>
      <c r="L87" s="282"/>
      <c r="M87" s="275"/>
      <c r="N87" s="275"/>
      <c r="O87" s="275"/>
      <c r="P87" s="275"/>
      <c r="Q87" s="238"/>
      <c r="R87" s="244"/>
    </row>
    <row r="88" spans="1:18" ht="12.75" customHeight="1">
      <c r="A88" s="284"/>
      <c r="B88" s="266">
        <f>'пр.хода А'!E33</f>
        <v>29</v>
      </c>
      <c r="C88" s="268" t="str">
        <f>VLOOKUP(B88,'пр.взв.'!B2:H560,2,FALSE)</f>
        <v>БАЙКУЛОВ Камал Али-Муратович</v>
      </c>
      <c r="D88" s="270" t="str">
        <f>VLOOKUP(B88,'пр.взв.'!B2:H147,3,FALSE)</f>
        <v>19.01.1992 мс</v>
      </c>
      <c r="E88" s="270" t="str">
        <f>VLOOKUP(B88,'пр.взв.'!B2:H147,4,FALSE)</f>
        <v>СКФО</v>
      </c>
      <c r="F88" s="270"/>
      <c r="G88" s="266"/>
      <c r="H88" s="272"/>
      <c r="I88" s="270"/>
      <c r="J88" s="277"/>
      <c r="K88" s="266">
        <f>'пр.хода Б'!E33</f>
        <v>30</v>
      </c>
      <c r="L88" s="268" t="str">
        <f>VLOOKUP(K88,'пр.взв.'!B2:H147,2,FALSE)</f>
        <v>СЕДРАКЯН Карен Нерсесович</v>
      </c>
      <c r="M88" s="270" t="str">
        <f>VLOOKUP(K88,'пр.взв.'!B2:H147,3,FALSE)</f>
        <v>04.10.1992 кмс</v>
      </c>
      <c r="N88" s="270" t="str">
        <f>VLOOKUP(K88,'пр.взв.'!B2:H147,4,FALSE)</f>
        <v>ЦФО</v>
      </c>
      <c r="O88" s="264"/>
      <c r="P88" s="264"/>
      <c r="Q88" s="257"/>
      <c r="R88" s="257"/>
    </row>
    <row r="89" spans="1:18" ht="12.75" customHeight="1" thickBot="1">
      <c r="A89" s="285"/>
      <c r="B89" s="267"/>
      <c r="C89" s="269"/>
      <c r="D89" s="271"/>
      <c r="E89" s="271"/>
      <c r="F89" s="271"/>
      <c r="G89" s="267"/>
      <c r="H89" s="273"/>
      <c r="I89" s="271"/>
      <c r="J89" s="278"/>
      <c r="K89" s="267"/>
      <c r="L89" s="269"/>
      <c r="M89" s="271"/>
      <c r="N89" s="271"/>
      <c r="O89" s="265"/>
      <c r="P89" s="265"/>
      <c r="Q89" s="206"/>
      <c r="R89" s="206"/>
    </row>
    <row r="90" spans="1:18" ht="12.75" customHeight="1">
      <c r="A90" s="284">
        <v>5</v>
      </c>
      <c r="B90" s="279">
        <f>'пр.хода А'!E38</f>
        <v>3</v>
      </c>
      <c r="C90" s="281" t="str">
        <f>VLOOKUP(B90,'пр.взв.'!B2:H562,2,FALSE)</f>
        <v>МАМЕДБЕКОВ Расул Тариэлевич</v>
      </c>
      <c r="D90" s="274" t="str">
        <f>VLOOKUP(B90,'пр.взв.'!B2:H149,3,FALSE)</f>
        <v>16.04.1992 кмс</v>
      </c>
      <c r="E90" s="274" t="str">
        <f>VLOOKUP(B90,'пр.взв.'!B2:H149,4,FALSE)</f>
        <v>ПФО</v>
      </c>
      <c r="F90" s="274"/>
      <c r="G90" s="279"/>
      <c r="H90" s="286"/>
      <c r="I90" s="274"/>
      <c r="J90" s="276">
        <v>13</v>
      </c>
      <c r="K90" s="279">
        <f>'пр.хода Б'!E38</f>
        <v>36</v>
      </c>
      <c r="L90" s="281" t="str">
        <f>VLOOKUP(K90,'пр.взв.'!B2:H149,2,FALSE)</f>
        <v>БОРОК Илья Григорьевич </v>
      </c>
      <c r="M90" s="274" t="str">
        <f>VLOOKUP(K90,'пр.взв.'!B2:H149,3,FALSE)</f>
        <v>10.08.1993 кмс</v>
      </c>
      <c r="N90" s="274" t="str">
        <f>VLOOKUP(K90,'пр.взв.'!B2:H149,4,FALSE)</f>
        <v>С.П.</v>
      </c>
      <c r="O90" s="308"/>
      <c r="P90" s="309"/>
      <c r="Q90" s="246"/>
      <c r="R90" s="250"/>
    </row>
    <row r="91" spans="1:18" ht="12.75" customHeight="1">
      <c r="A91" s="284"/>
      <c r="B91" s="280"/>
      <c r="C91" s="282"/>
      <c r="D91" s="275"/>
      <c r="E91" s="275"/>
      <c r="F91" s="275"/>
      <c r="G91" s="280"/>
      <c r="H91" s="287"/>
      <c r="I91" s="275"/>
      <c r="J91" s="277"/>
      <c r="K91" s="280"/>
      <c r="L91" s="282"/>
      <c r="M91" s="275"/>
      <c r="N91" s="275"/>
      <c r="O91" s="275"/>
      <c r="P91" s="275"/>
      <c r="Q91" s="238"/>
      <c r="R91" s="244"/>
    </row>
    <row r="92" spans="1:18" ht="12.75">
      <c r="A92" s="284"/>
      <c r="B92" s="266">
        <f>'пр.хода А'!E42</f>
        <v>19</v>
      </c>
      <c r="C92" s="268" t="str">
        <f>VLOOKUP(B92,'пр.взв.'!B2:H564,2,FALSE)</f>
        <v>АНИЩЕНКО Евгений Эдуардович</v>
      </c>
      <c r="D92" s="270" t="str">
        <f>VLOOKUP(B92,'пр.взв.'!B2:H151,3,FALSE)</f>
        <v>10.06.1992 кмс</v>
      </c>
      <c r="E92" s="270" t="str">
        <f>VLOOKUP(B92,'пр.взв.'!B2:H151,4,FALSE)</f>
        <v>С.П.</v>
      </c>
      <c r="F92" s="270"/>
      <c r="G92" s="266"/>
      <c r="H92" s="272"/>
      <c r="I92" s="270"/>
      <c r="J92" s="277"/>
      <c r="K92" s="266">
        <f>'пр.хода Б'!E42</f>
        <v>20</v>
      </c>
      <c r="L92" s="268" t="str">
        <f>VLOOKUP(K92,'пр.взв.'!B2:H151,2,FALSE)</f>
        <v>ПАНКРАШИН Игорь Дмитриевич</v>
      </c>
      <c r="M92" s="270" t="str">
        <f>VLOOKUP(K92,'пр.взв.'!B2:H151,3,FALSE)</f>
        <v>20.12.93 кмс</v>
      </c>
      <c r="N92" s="270" t="str">
        <f>VLOOKUP(K92,'пр.взв.'!B2:H151,4,FALSE)</f>
        <v>УФО</v>
      </c>
      <c r="O92" s="264"/>
      <c r="P92" s="264"/>
      <c r="Q92" s="257"/>
      <c r="R92" s="257"/>
    </row>
    <row r="93" spans="1:18" ht="12.75" customHeight="1" thickBot="1">
      <c r="A93" s="285"/>
      <c r="B93" s="267"/>
      <c r="C93" s="269"/>
      <c r="D93" s="271"/>
      <c r="E93" s="271"/>
      <c r="F93" s="271"/>
      <c r="G93" s="267"/>
      <c r="H93" s="273"/>
      <c r="I93" s="271"/>
      <c r="J93" s="278"/>
      <c r="K93" s="267"/>
      <c r="L93" s="269"/>
      <c r="M93" s="271"/>
      <c r="N93" s="271"/>
      <c r="O93" s="265"/>
      <c r="P93" s="265"/>
      <c r="Q93" s="206"/>
      <c r="R93" s="206"/>
    </row>
    <row r="94" spans="1:18" ht="12.75" customHeight="1">
      <c r="A94" s="283">
        <v>6</v>
      </c>
      <c r="B94" s="279">
        <f>'пр.хода А'!E46</f>
        <v>11</v>
      </c>
      <c r="C94" s="281" t="str">
        <f>VLOOKUP(B94,'пр.взв.'!B2:H566,2,FALSE)</f>
        <v>ГУРЬЕВ Василий Дмитриевич</v>
      </c>
      <c r="D94" s="289" t="str">
        <f>VLOOKUP(B94,'пр.взв.'!B2:H153,3,FALSE)</f>
        <v>19.08.1992 кмс</v>
      </c>
      <c r="E94" s="289" t="str">
        <f>VLOOKUP(B94,'пр.взв.'!B2:H153,4,FALSE)</f>
        <v>ДВФО</v>
      </c>
      <c r="F94" s="289"/>
      <c r="G94" s="279"/>
      <c r="H94" s="291"/>
      <c r="I94" s="289"/>
      <c r="J94" s="276">
        <v>14</v>
      </c>
      <c r="K94" s="279">
        <f>'пр.хода Б'!E46</f>
        <v>12</v>
      </c>
      <c r="L94" s="281" t="str">
        <f>VLOOKUP(K94,'пр.взв.'!B2:H153,2,FALSE)</f>
        <v>БАШКИРОВ Юрий Юрьевич</v>
      </c>
      <c r="M94" s="289" t="str">
        <f>VLOOKUP(K94,'пр.взв.'!B2:H153,3,FALSE)</f>
        <v>07.11.1992 кмс</v>
      </c>
      <c r="N94" s="289" t="str">
        <f>VLOOKUP(K94,'пр.взв.'!B2:H153,4,FALSE)</f>
        <v>ДВФО</v>
      </c>
      <c r="O94" s="305"/>
      <c r="P94" s="292"/>
      <c r="Q94" s="288"/>
      <c r="R94" s="289"/>
    </row>
    <row r="95" spans="1:18" ht="12.75" customHeight="1">
      <c r="A95" s="284"/>
      <c r="B95" s="280"/>
      <c r="C95" s="282"/>
      <c r="D95" s="275"/>
      <c r="E95" s="275"/>
      <c r="F95" s="275"/>
      <c r="G95" s="280"/>
      <c r="H95" s="287"/>
      <c r="I95" s="275"/>
      <c r="J95" s="277"/>
      <c r="K95" s="280"/>
      <c r="L95" s="282"/>
      <c r="M95" s="275"/>
      <c r="N95" s="275"/>
      <c r="O95" s="275"/>
      <c r="P95" s="275"/>
      <c r="Q95" s="238"/>
      <c r="R95" s="244"/>
    </row>
    <row r="96" spans="1:18" ht="13.5" customHeight="1">
      <c r="A96" s="284"/>
      <c r="B96" s="266">
        <f>'пр.хода А'!E50</f>
        <v>27</v>
      </c>
      <c r="C96" s="268" t="str">
        <f>VLOOKUP(B96,'пр.взв.'!B2:H568,2,FALSE)</f>
        <v>СЕМЕНОВ Алексей Игоревич</v>
      </c>
      <c r="D96" s="270" t="str">
        <f>VLOOKUP(B96,'пр.взв.'!B2:H155,3,FALSE)</f>
        <v>16.09.93 кмс</v>
      </c>
      <c r="E96" s="270" t="str">
        <f>VLOOKUP(B96,'пр.взв.'!B2:H155,4,FALSE)</f>
        <v>УФО</v>
      </c>
      <c r="F96" s="270"/>
      <c r="G96" s="266"/>
      <c r="H96" s="272"/>
      <c r="I96" s="270"/>
      <c r="J96" s="277"/>
      <c r="K96" s="266">
        <f>'пр.хода Б'!E50</f>
        <v>28</v>
      </c>
      <c r="L96" s="268" t="str">
        <f>VLOOKUP(K96,'пр.взв.'!B2:H155,2,FALSE)</f>
        <v>ОДИНЦОВ Григорий Сергеевич</v>
      </c>
      <c r="M96" s="270" t="str">
        <f>VLOOKUP(K96,'пр.взв.'!B2:H155,3,FALSE)</f>
        <v>18.08.1992 кмс</v>
      </c>
      <c r="N96" s="270" t="str">
        <f>VLOOKUP(K96,'пр.взв.'!B2:H155,4,FALSE)</f>
        <v>ЦФО</v>
      </c>
      <c r="O96" s="264"/>
      <c r="P96" s="264"/>
      <c r="Q96" s="257"/>
      <c r="R96" s="257"/>
    </row>
    <row r="97" spans="1:18" ht="12.75" customHeight="1" thickBot="1">
      <c r="A97" s="290"/>
      <c r="B97" s="267"/>
      <c r="C97" s="269"/>
      <c r="D97" s="271"/>
      <c r="E97" s="271"/>
      <c r="F97" s="271"/>
      <c r="G97" s="267"/>
      <c r="H97" s="273"/>
      <c r="I97" s="271"/>
      <c r="J97" s="278"/>
      <c r="K97" s="267"/>
      <c r="L97" s="269"/>
      <c r="M97" s="271"/>
      <c r="N97" s="271"/>
      <c r="O97" s="265"/>
      <c r="P97" s="265"/>
      <c r="Q97" s="206"/>
      <c r="R97" s="206"/>
    </row>
    <row r="98" spans="1:18" ht="12.75" customHeight="1">
      <c r="A98" s="283">
        <v>7</v>
      </c>
      <c r="B98" s="279">
        <f>'пр.хода А'!E54</f>
        <v>7</v>
      </c>
      <c r="C98" s="281" t="str">
        <f>VLOOKUP(B98,'пр.взв.'!B3:H570,2,FALSE)</f>
        <v>АЖДОВ Николай Владимирович</v>
      </c>
      <c r="D98" s="274" t="str">
        <f>VLOOKUP(B98,'пр.взв.'!B3:H157,3,FALSE)</f>
        <v>26.06.1992 мс</v>
      </c>
      <c r="E98" s="274" t="str">
        <f>VLOOKUP(B98,'пр.взв.'!B3:H157,4,FALSE)</f>
        <v>СФО</v>
      </c>
      <c r="F98" s="274"/>
      <c r="G98" s="279"/>
      <c r="H98" s="286"/>
      <c r="I98" s="274"/>
      <c r="J98" s="276">
        <v>15</v>
      </c>
      <c r="K98" s="279">
        <f>'пр.хода Б'!E54</f>
        <v>8</v>
      </c>
      <c r="L98" s="281" t="str">
        <f>VLOOKUP(K98,'пр.взв.'!B3:H157,2,FALSE)</f>
        <v>СЕДРАКЯН Сипан Нерсесович</v>
      </c>
      <c r="M98" s="274" t="str">
        <f>VLOOKUP(K98,'пр.взв.'!B3:H157,3,FALSE)</f>
        <v>28.11.1994 кмс</v>
      </c>
      <c r="N98" s="274" t="str">
        <f>VLOOKUP(K98,'пр.взв.'!B3:H157,4,FALSE)</f>
        <v>ЦФО</v>
      </c>
      <c r="O98" s="308"/>
      <c r="P98" s="309"/>
      <c r="Q98" s="246"/>
      <c r="R98" s="250"/>
    </row>
    <row r="99" spans="1:18" ht="12.75" customHeight="1">
      <c r="A99" s="284"/>
      <c r="B99" s="280"/>
      <c r="C99" s="282"/>
      <c r="D99" s="275"/>
      <c r="E99" s="275"/>
      <c r="F99" s="275"/>
      <c r="G99" s="280"/>
      <c r="H99" s="287"/>
      <c r="I99" s="275"/>
      <c r="J99" s="277"/>
      <c r="K99" s="280"/>
      <c r="L99" s="282"/>
      <c r="M99" s="275"/>
      <c r="N99" s="275"/>
      <c r="O99" s="275"/>
      <c r="P99" s="275"/>
      <c r="Q99" s="238"/>
      <c r="R99" s="244"/>
    </row>
    <row r="100" spans="1:18" ht="12.75" customHeight="1">
      <c r="A100" s="284"/>
      <c r="B100" s="266">
        <f>'пр.хода А'!E58</f>
        <v>23</v>
      </c>
      <c r="C100" s="268" t="str">
        <f>VLOOKUP(B100,'пр.взв.'!B3:H572,2,FALSE)</f>
        <v>КОНДРАШОВ Игорь Константинович</v>
      </c>
      <c r="D100" s="270" t="str">
        <f>VLOOKUP(B100,'пр.взв.'!B3:H159,3,FALSE)</f>
        <v>10.06.1992 мс</v>
      </c>
      <c r="E100" s="270" t="str">
        <f>VLOOKUP(B100,'пр.взв.'!B2:H159,4,FALSE)</f>
        <v>Мос</v>
      </c>
      <c r="F100" s="270"/>
      <c r="G100" s="266"/>
      <c r="H100" s="272"/>
      <c r="I100" s="270"/>
      <c r="J100" s="277"/>
      <c r="K100" s="266">
        <f>'пр.хода Б'!E58</f>
        <v>24</v>
      </c>
      <c r="L100" s="268" t="str">
        <f>VLOOKUP(K100,'пр.взв.'!B3:H159,2,FALSE)</f>
        <v>МИХАЙЛОВ Алексей Олегович</v>
      </c>
      <c r="M100" s="270" t="str">
        <f>VLOOKUP(K100,'пр.взв.'!B3:H159,3,FALSE)</f>
        <v>29.07.1993 кмс</v>
      </c>
      <c r="N100" s="270" t="str">
        <f>VLOOKUP(K100,'пр.взв.'!B3:H159,4,FALSE)</f>
        <v>ПФО</v>
      </c>
      <c r="O100" s="264"/>
      <c r="P100" s="264"/>
      <c r="Q100" s="257"/>
      <c r="R100" s="257"/>
    </row>
    <row r="101" spans="1:18" ht="13.5" thickBot="1">
      <c r="A101" s="285"/>
      <c r="B101" s="267"/>
      <c r="C101" s="269"/>
      <c r="D101" s="271"/>
      <c r="E101" s="271"/>
      <c r="F101" s="271"/>
      <c r="G101" s="267"/>
      <c r="H101" s="273"/>
      <c r="I101" s="271"/>
      <c r="J101" s="278"/>
      <c r="K101" s="267"/>
      <c r="L101" s="269"/>
      <c r="M101" s="271"/>
      <c r="N101" s="271"/>
      <c r="O101" s="265"/>
      <c r="P101" s="265"/>
      <c r="Q101" s="206"/>
      <c r="R101" s="206"/>
    </row>
    <row r="102" spans="1:18" ht="12.75" customHeight="1">
      <c r="A102" s="283">
        <v>8</v>
      </c>
      <c r="B102" s="279">
        <f>'пр.хода А'!E62</f>
        <v>15</v>
      </c>
      <c r="C102" s="281" t="str">
        <f>VLOOKUP(B102,'пр.взв.'!B3:H574,2,FALSE)</f>
        <v>СОВБАКОВ Мурат Мурадинович</v>
      </c>
      <c r="D102" s="274" t="str">
        <f>VLOOKUP(B102,'пр.взв.'!B3:H161,3,FALSE)</f>
        <v>21.09.1992 кмс</v>
      </c>
      <c r="E102" s="274" t="str">
        <f>VLOOKUP(B102,'пр.взв.'!B3:H161,4,FALSE)</f>
        <v>ЮФО</v>
      </c>
      <c r="F102" s="274"/>
      <c r="G102" s="279"/>
      <c r="H102" s="286"/>
      <c r="I102" s="274"/>
      <c r="J102" s="276">
        <v>16</v>
      </c>
      <c r="K102" s="279">
        <f>'пр.хода Б'!E62</f>
        <v>16</v>
      </c>
      <c r="L102" s="281" t="str">
        <f>VLOOKUP(K102,'пр.взв.'!B3:H161,2,FALSE)</f>
        <v>КИЯТОВ Заур Шумафович </v>
      </c>
      <c r="M102" s="274" t="str">
        <f>VLOOKUP(K102,'пр.взв.'!B3:H161,3,FALSE)</f>
        <v>16.06.1992 кмс</v>
      </c>
      <c r="N102" s="274" t="str">
        <f>VLOOKUP(K102,'пр.взв.'!B3:H161,4,FALSE)</f>
        <v>ЮФО</v>
      </c>
      <c r="O102" s="275"/>
      <c r="P102" s="311"/>
      <c r="Q102" s="238"/>
      <c r="R102" s="270"/>
    </row>
    <row r="103" spans="1:18" ht="12.75" customHeight="1">
      <c r="A103" s="284"/>
      <c r="B103" s="280"/>
      <c r="C103" s="282"/>
      <c r="D103" s="275"/>
      <c r="E103" s="275"/>
      <c r="F103" s="275"/>
      <c r="G103" s="280"/>
      <c r="H103" s="287"/>
      <c r="I103" s="275"/>
      <c r="J103" s="277"/>
      <c r="K103" s="280"/>
      <c r="L103" s="282"/>
      <c r="M103" s="275"/>
      <c r="N103" s="275"/>
      <c r="O103" s="275"/>
      <c r="P103" s="275"/>
      <c r="Q103" s="238"/>
      <c r="R103" s="244"/>
    </row>
    <row r="104" spans="1:18" ht="12.75" customHeight="1">
      <c r="A104" s="284"/>
      <c r="B104" s="266">
        <f>'пр.хода А'!E66</f>
        <v>31</v>
      </c>
      <c r="C104" s="268" t="str">
        <f>VLOOKUP(B104,'пр.взв.'!B3:H576,2,FALSE)</f>
        <v>РАЖЕВ Алексей Андреевич</v>
      </c>
      <c r="D104" s="270" t="str">
        <f>VLOOKUP(B104,'пр.взв.'!B3:H163,3,FALSE)</f>
        <v>26.06.1993 кмс</v>
      </c>
      <c r="E104" s="270" t="str">
        <f>VLOOKUP(B104,'пр.взв.'!B3:H163,4,FALSE)</f>
        <v>ПФО</v>
      </c>
      <c r="F104" s="270"/>
      <c r="G104" s="266"/>
      <c r="H104" s="272"/>
      <c r="I104" s="270"/>
      <c r="J104" s="277"/>
      <c r="K104" s="266">
        <f>'пр.хода Б'!E66</f>
        <v>32</v>
      </c>
      <c r="L104" s="268" t="str">
        <f>VLOOKUP(K104,'пр.взв.'!B3:H163,2,FALSE)</f>
        <v>ХАШИЕВ Ислам Султанович</v>
      </c>
      <c r="M104" s="270" t="str">
        <f>VLOOKUP(K104,'пр.взв.'!B3:H163,3,FALSE)</f>
        <v>13.10.1993 кмс</v>
      </c>
      <c r="N104" s="270" t="str">
        <f>VLOOKUP(K104,'пр.взв.'!B3:H163,4,FALSE)</f>
        <v>ПФО</v>
      </c>
      <c r="O104" s="264"/>
      <c r="P104" s="264"/>
      <c r="Q104" s="257"/>
      <c r="R104" s="257"/>
    </row>
    <row r="105" spans="1:18" ht="12.75" customHeight="1">
      <c r="A105" s="290"/>
      <c r="B105" s="280"/>
      <c r="C105" s="282"/>
      <c r="D105" s="275"/>
      <c r="E105" s="275"/>
      <c r="F105" s="275"/>
      <c r="G105" s="280"/>
      <c r="H105" s="287"/>
      <c r="I105" s="275"/>
      <c r="J105" s="312"/>
      <c r="K105" s="280"/>
      <c r="L105" s="282"/>
      <c r="M105" s="275"/>
      <c r="N105" s="275"/>
      <c r="O105" s="308"/>
      <c r="P105" s="308"/>
      <c r="Q105" s="250"/>
      <c r="R105" s="250"/>
    </row>
    <row r="107" spans="2:18" ht="16.5" thickBot="1">
      <c r="B107" s="85" t="s">
        <v>40</v>
      </c>
      <c r="C107" s="86" t="s">
        <v>41</v>
      </c>
      <c r="D107" s="87" t="s">
        <v>49</v>
      </c>
      <c r="E107" s="86"/>
      <c r="F107" s="85" t="str">
        <f>B2</f>
        <v>в.к. 74  кг</v>
      </c>
      <c r="G107" s="86"/>
      <c r="H107" s="86"/>
      <c r="I107" s="86"/>
      <c r="J107" s="86"/>
      <c r="K107" s="85" t="s">
        <v>1</v>
      </c>
      <c r="L107" s="86" t="s">
        <v>41</v>
      </c>
      <c r="M107" s="87" t="s">
        <v>49</v>
      </c>
      <c r="N107" s="86"/>
      <c r="O107" s="85" t="str">
        <f>F107</f>
        <v>в.к. 74  кг</v>
      </c>
      <c r="P107" s="86"/>
      <c r="Q107" s="86"/>
      <c r="R107" s="86"/>
    </row>
    <row r="108" spans="1:18" ht="12.75">
      <c r="A108" s="297" t="s">
        <v>43</v>
      </c>
      <c r="B108" s="299" t="s">
        <v>3</v>
      </c>
      <c r="C108" s="301" t="s">
        <v>4</v>
      </c>
      <c r="D108" s="301" t="s">
        <v>13</v>
      </c>
      <c r="E108" s="301" t="s">
        <v>14</v>
      </c>
      <c r="F108" s="301" t="s">
        <v>15</v>
      </c>
      <c r="G108" s="303" t="s">
        <v>44</v>
      </c>
      <c r="H108" s="293" t="s">
        <v>45</v>
      </c>
      <c r="I108" s="295" t="s">
        <v>17</v>
      </c>
      <c r="J108" s="297" t="s">
        <v>43</v>
      </c>
      <c r="K108" s="299" t="s">
        <v>3</v>
      </c>
      <c r="L108" s="301" t="s">
        <v>4</v>
      </c>
      <c r="M108" s="301" t="s">
        <v>13</v>
      </c>
      <c r="N108" s="301" t="s">
        <v>14</v>
      </c>
      <c r="O108" s="301" t="s">
        <v>15</v>
      </c>
      <c r="P108" s="303" t="s">
        <v>44</v>
      </c>
      <c r="Q108" s="293" t="s">
        <v>45</v>
      </c>
      <c r="R108" s="295" t="s">
        <v>17</v>
      </c>
    </row>
    <row r="109" spans="1:18" ht="13.5" thickBot="1">
      <c r="A109" s="298"/>
      <c r="B109" s="300" t="s">
        <v>46</v>
      </c>
      <c r="C109" s="302"/>
      <c r="D109" s="302"/>
      <c r="E109" s="302"/>
      <c r="F109" s="302"/>
      <c r="G109" s="304"/>
      <c r="H109" s="294"/>
      <c r="I109" s="296" t="s">
        <v>47</v>
      </c>
      <c r="J109" s="298"/>
      <c r="K109" s="300" t="s">
        <v>46</v>
      </c>
      <c r="L109" s="302"/>
      <c r="M109" s="302"/>
      <c r="N109" s="302"/>
      <c r="O109" s="302"/>
      <c r="P109" s="304"/>
      <c r="Q109" s="294"/>
      <c r="R109" s="296" t="s">
        <v>47</v>
      </c>
    </row>
    <row r="110" spans="1:18" ht="12.75">
      <c r="A110" s="283">
        <v>1</v>
      </c>
      <c r="B110" s="321">
        <f>'пр.хода А'!G7</f>
        <v>17</v>
      </c>
      <c r="C110" s="281" t="str">
        <f>VLOOKUP(B110,'пр.взв.'!B2:H582,2,FALSE)</f>
        <v>ХУШТОВ Ахмедхан Хасанбиевич</v>
      </c>
      <c r="D110" s="274" t="str">
        <f>VLOOKUP(B110,'пр.взв.'!B2:H169,3,FALSE)</f>
        <v>06.01.1992 мс</v>
      </c>
      <c r="E110" s="274" t="str">
        <f>VLOOKUP(B110,'пр.взв.'!B2:H169,4,FALSE)</f>
        <v>ЮФО</v>
      </c>
      <c r="F110" s="308"/>
      <c r="G110" s="309"/>
      <c r="H110" s="246"/>
      <c r="I110" s="250"/>
      <c r="J110" s="276">
        <v>5</v>
      </c>
      <c r="K110" s="321">
        <f>'пр.хода Б'!G7</f>
        <v>2</v>
      </c>
      <c r="L110" s="281" t="str">
        <f>VLOOKUP(K110,'пр.взв.'!B2:H169,2,FALSE)</f>
        <v>МАЛИГОВ Лом-Али Лечиевич</v>
      </c>
      <c r="M110" s="274" t="str">
        <f>VLOOKUP(K110,'пр.взв.'!B2:H169,3,FALSE)</f>
        <v>04.04.1992 мс</v>
      </c>
      <c r="N110" s="274" t="str">
        <f>VLOOKUP(K110,'пр.взв.'!B2:H169,4,FALSE)</f>
        <v>СКФО</v>
      </c>
      <c r="O110" s="308"/>
      <c r="P110" s="309"/>
      <c r="Q110" s="246"/>
      <c r="R110" s="250"/>
    </row>
    <row r="111" spans="1:18" ht="12.75">
      <c r="A111" s="284"/>
      <c r="B111" s="322"/>
      <c r="C111" s="282"/>
      <c r="D111" s="275"/>
      <c r="E111" s="275"/>
      <c r="F111" s="275"/>
      <c r="G111" s="275"/>
      <c r="H111" s="238"/>
      <c r="I111" s="244"/>
      <c r="J111" s="277"/>
      <c r="K111" s="322"/>
      <c r="L111" s="282"/>
      <c r="M111" s="275"/>
      <c r="N111" s="275"/>
      <c r="O111" s="275"/>
      <c r="P111" s="275"/>
      <c r="Q111" s="238"/>
      <c r="R111" s="244"/>
    </row>
    <row r="112" spans="1:18" ht="12.75">
      <c r="A112" s="284"/>
      <c r="B112" s="322">
        <f>'пр.хода А'!G15</f>
        <v>9</v>
      </c>
      <c r="C112" s="268" t="str">
        <f>VLOOKUP(B112,'пр.взв.'!B1:H584,2,FALSE)</f>
        <v>КУЦЕНКО Николай Петрович</v>
      </c>
      <c r="D112" s="270" t="str">
        <f>VLOOKUP(B112,'пр.взв.'!B1:H171,3,FALSE)</f>
        <v>29.08.1992 мс</v>
      </c>
      <c r="E112" s="270" t="str">
        <f>VLOOKUP(B112,'пр.взв.'!B1:H171,4,FALSE)</f>
        <v>ЦФО</v>
      </c>
      <c r="F112" s="264"/>
      <c r="G112" s="264"/>
      <c r="H112" s="257"/>
      <c r="I112" s="257"/>
      <c r="J112" s="277"/>
      <c r="K112" s="322">
        <f>'пр.хода Б'!G15</f>
        <v>10</v>
      </c>
      <c r="L112" s="268" t="str">
        <f>VLOOKUP(K112,'пр.взв.'!B3:H171,2,FALSE)</f>
        <v>НИКУЛИН Иван Дмитриевич</v>
      </c>
      <c r="M112" s="270" t="str">
        <f>VLOOKUP(K112,'пр.взв.'!B3:H171,3,FALSE)</f>
        <v>20.03.1993 мс</v>
      </c>
      <c r="N112" s="270" t="str">
        <f>VLOOKUP(K112,'пр.взв.'!B3:H171,4,FALSE)</f>
        <v>УФО</v>
      </c>
      <c r="O112" s="264"/>
      <c r="P112" s="264"/>
      <c r="Q112" s="257"/>
      <c r="R112" s="257"/>
    </row>
    <row r="113" spans="1:18" ht="13.5" thickBot="1">
      <c r="A113" s="285"/>
      <c r="B113" s="323"/>
      <c r="C113" s="269"/>
      <c r="D113" s="271"/>
      <c r="E113" s="271"/>
      <c r="F113" s="265"/>
      <c r="G113" s="265"/>
      <c r="H113" s="206"/>
      <c r="I113" s="206"/>
      <c r="J113" s="278"/>
      <c r="K113" s="323"/>
      <c r="L113" s="269"/>
      <c r="M113" s="271"/>
      <c r="N113" s="271"/>
      <c r="O113" s="265"/>
      <c r="P113" s="265"/>
      <c r="Q113" s="206"/>
      <c r="R113" s="206"/>
    </row>
    <row r="114" spans="1:18" ht="12.75">
      <c r="A114" s="283">
        <v>2</v>
      </c>
      <c r="B114" s="321">
        <f>'пр.хода А'!G23</f>
        <v>37</v>
      </c>
      <c r="C114" s="281" t="str">
        <f>VLOOKUP(B114,'пр.взв.'!B6:H586,2,FALSE)</f>
        <v>ГРИГОРЬЕВ Максим Андреевич</v>
      </c>
      <c r="D114" s="274" t="str">
        <f>VLOOKUP(B114,'пр.взв.'!B6:H173,3,FALSE)</f>
        <v>30.07.1992 мс</v>
      </c>
      <c r="E114" s="274" t="str">
        <f>VLOOKUP(B114,'пр.взв.'!B6:H173,4,FALSE)</f>
        <v>ЦФО</v>
      </c>
      <c r="F114" s="305"/>
      <c r="G114" s="292"/>
      <c r="H114" s="288"/>
      <c r="I114" s="289"/>
      <c r="J114" s="276">
        <v>6</v>
      </c>
      <c r="K114" s="321">
        <f>'пр.хода Б'!G23</f>
        <v>38</v>
      </c>
      <c r="L114" s="281" t="str">
        <f>VLOOKUP(K114,'пр.взв.'!B6:H173,2,FALSE)</f>
        <v>ЧИНКОВ Алексей Андреевич</v>
      </c>
      <c r="M114" s="274" t="str">
        <f>VLOOKUP(K114,'пр.взв.'!B6:H173,3,FALSE)</f>
        <v>12.09.1992 кмс</v>
      </c>
      <c r="N114" s="274" t="str">
        <f>VLOOKUP(K114,'пр.взв.'!B6:H173,4,FALSE)</f>
        <v>ЮФО</v>
      </c>
      <c r="O114" s="305"/>
      <c r="P114" s="292"/>
      <c r="Q114" s="288"/>
      <c r="R114" s="289"/>
    </row>
    <row r="115" spans="1:18" ht="12.75">
      <c r="A115" s="284"/>
      <c r="B115" s="322"/>
      <c r="C115" s="282"/>
      <c r="D115" s="275"/>
      <c r="E115" s="275"/>
      <c r="F115" s="275"/>
      <c r="G115" s="275"/>
      <c r="H115" s="238"/>
      <c r="I115" s="244"/>
      <c r="J115" s="277"/>
      <c r="K115" s="322"/>
      <c r="L115" s="282"/>
      <c r="M115" s="275"/>
      <c r="N115" s="275"/>
      <c r="O115" s="275"/>
      <c r="P115" s="275"/>
      <c r="Q115" s="238"/>
      <c r="R115" s="244"/>
    </row>
    <row r="116" spans="1:18" ht="12.75">
      <c r="A116" s="284"/>
      <c r="B116" s="322">
        <f>'пр.хода А'!G31</f>
        <v>29</v>
      </c>
      <c r="C116" s="268" t="str">
        <f>VLOOKUP(B116,'пр.взв.'!B5:H588,2,FALSE)</f>
        <v>БАЙКУЛОВ Камал Али-Муратович</v>
      </c>
      <c r="D116" s="270" t="str">
        <f>VLOOKUP(B116,'пр.взв.'!B5:H175,3,FALSE)</f>
        <v>19.01.1992 мс</v>
      </c>
      <c r="E116" s="270" t="str">
        <f>VLOOKUP(B116,'пр.взв.'!B5:H175,4,FALSE)</f>
        <v>СКФО</v>
      </c>
      <c r="F116" s="264"/>
      <c r="G116" s="264"/>
      <c r="H116" s="257"/>
      <c r="I116" s="257"/>
      <c r="J116" s="277"/>
      <c r="K116" s="322">
        <f>'пр.хода Б'!G31</f>
        <v>14</v>
      </c>
      <c r="L116" s="268" t="str">
        <f>VLOOKUP(K116,'пр.взв.'!B1:H175,2,FALSE)</f>
        <v>КАЛИНИН Денис Александрович</v>
      </c>
      <c r="M116" s="270" t="str">
        <f>VLOOKUP(K116,'пр.взв.'!B1:H175,3,FALSE)</f>
        <v>03.09.1994 кмс</v>
      </c>
      <c r="N116" s="270" t="str">
        <f>VLOOKUP(K116,'пр.взв.'!B1:H175,4,FALSE)</f>
        <v>Мос</v>
      </c>
      <c r="O116" s="264"/>
      <c r="P116" s="264"/>
      <c r="Q116" s="257"/>
      <c r="R116" s="257"/>
    </row>
    <row r="117" spans="1:18" ht="13.5" thickBot="1">
      <c r="A117" s="285"/>
      <c r="B117" s="323"/>
      <c r="C117" s="269"/>
      <c r="D117" s="271"/>
      <c r="E117" s="271"/>
      <c r="F117" s="265"/>
      <c r="G117" s="265"/>
      <c r="H117" s="206"/>
      <c r="I117" s="206"/>
      <c r="J117" s="278"/>
      <c r="K117" s="323"/>
      <c r="L117" s="269"/>
      <c r="M117" s="271"/>
      <c r="N117" s="271"/>
      <c r="O117" s="265"/>
      <c r="P117" s="265"/>
      <c r="Q117" s="206"/>
      <c r="R117" s="206"/>
    </row>
    <row r="118" spans="1:18" ht="12.75">
      <c r="A118" s="283">
        <v>3</v>
      </c>
      <c r="B118" s="321">
        <f>'пр.хода А'!G40</f>
        <v>19</v>
      </c>
      <c r="C118" s="281" t="str">
        <f>VLOOKUP(B118,'пр.взв.'!B1:H590,2,FALSE)</f>
        <v>АНИЩЕНКО Евгений Эдуардович</v>
      </c>
      <c r="D118" s="274" t="str">
        <f>VLOOKUP(B118,'пр.взв.'!B1:H177,3,FALSE)</f>
        <v>10.06.1992 кмс</v>
      </c>
      <c r="E118" s="274" t="str">
        <f>VLOOKUP(B118,'пр.взв.'!B1:H177,4,FALSE)</f>
        <v>С.П.</v>
      </c>
      <c r="F118" s="308"/>
      <c r="G118" s="309"/>
      <c r="H118" s="246"/>
      <c r="I118" s="250"/>
      <c r="J118" s="276">
        <v>7</v>
      </c>
      <c r="K118" s="321">
        <f>'пр.хода Б'!G40</f>
        <v>36</v>
      </c>
      <c r="L118" s="281" t="str">
        <f>VLOOKUP(K118,'пр.взв.'!B1:H177,2,FALSE)</f>
        <v>БОРОК Илья Григорьевич </v>
      </c>
      <c r="M118" s="274" t="str">
        <f>VLOOKUP(K118,'пр.взв.'!B1:H177,3,FALSE)</f>
        <v>10.08.1993 кмс</v>
      </c>
      <c r="N118" s="274" t="str">
        <f>VLOOKUP(K118,'пр.взв.'!B1:H177,4,FALSE)</f>
        <v>С.П.</v>
      </c>
      <c r="O118" s="308"/>
      <c r="P118" s="309"/>
      <c r="Q118" s="246"/>
      <c r="R118" s="250"/>
    </row>
    <row r="119" spans="1:18" ht="12.75">
      <c r="A119" s="284"/>
      <c r="B119" s="322"/>
      <c r="C119" s="282"/>
      <c r="D119" s="275"/>
      <c r="E119" s="275"/>
      <c r="F119" s="275"/>
      <c r="G119" s="275"/>
      <c r="H119" s="238"/>
      <c r="I119" s="244"/>
      <c r="J119" s="277"/>
      <c r="K119" s="322"/>
      <c r="L119" s="282"/>
      <c r="M119" s="275"/>
      <c r="N119" s="275"/>
      <c r="O119" s="275"/>
      <c r="P119" s="275"/>
      <c r="Q119" s="238"/>
      <c r="R119" s="244"/>
    </row>
    <row r="120" spans="1:18" ht="12.75">
      <c r="A120" s="284"/>
      <c r="B120" s="322">
        <f>'пр.хода А'!G48</f>
        <v>27</v>
      </c>
      <c r="C120" s="268" t="str">
        <f>VLOOKUP(B120,'пр.взв.'!B1:H592,2,FALSE)</f>
        <v>СЕМЕНОВ Алексей Игоревич</v>
      </c>
      <c r="D120" s="270" t="str">
        <f>VLOOKUP(B120,'пр.взв.'!B1:H179,3,FALSE)</f>
        <v>16.09.93 кмс</v>
      </c>
      <c r="E120" s="270" t="str">
        <f>VLOOKUP(B120,'пр.взв.'!B1:H179,4,FALSE)</f>
        <v>УФО</v>
      </c>
      <c r="F120" s="264"/>
      <c r="G120" s="264"/>
      <c r="H120" s="257"/>
      <c r="I120" s="257"/>
      <c r="J120" s="277"/>
      <c r="K120" s="322">
        <f>'пр.хода Б'!G48</f>
        <v>28</v>
      </c>
      <c r="L120" s="268" t="str">
        <f>VLOOKUP(K120,'пр.взв.'!B1:H179,2,FALSE)</f>
        <v>ОДИНЦОВ Григорий Сергеевич</v>
      </c>
      <c r="M120" s="270" t="str">
        <f>VLOOKUP(K120,'пр.взв.'!B1:H179,3,FALSE)</f>
        <v>18.08.1992 кмс</v>
      </c>
      <c r="N120" s="270" t="str">
        <f>VLOOKUP(K120,'пр.взв.'!B1:H179,4,FALSE)</f>
        <v>ЦФО</v>
      </c>
      <c r="O120" s="264"/>
      <c r="P120" s="264"/>
      <c r="Q120" s="257"/>
      <c r="R120" s="257"/>
    </row>
    <row r="121" spans="1:18" ht="13.5" thickBot="1">
      <c r="A121" s="285"/>
      <c r="B121" s="323"/>
      <c r="C121" s="269"/>
      <c r="D121" s="271"/>
      <c r="E121" s="271"/>
      <c r="F121" s="265"/>
      <c r="G121" s="265"/>
      <c r="H121" s="206"/>
      <c r="I121" s="206"/>
      <c r="J121" s="278"/>
      <c r="K121" s="323"/>
      <c r="L121" s="269"/>
      <c r="M121" s="271"/>
      <c r="N121" s="271"/>
      <c r="O121" s="265"/>
      <c r="P121" s="265"/>
      <c r="Q121" s="206"/>
      <c r="R121" s="206"/>
    </row>
    <row r="122" spans="1:18" ht="12.75">
      <c r="A122" s="283">
        <v>4</v>
      </c>
      <c r="B122" s="321">
        <f>'пр.хода А'!G56</f>
        <v>23</v>
      </c>
      <c r="C122" s="281" t="str">
        <f>VLOOKUP(B122,'пр.взв.'!B1:H594,2,FALSE)</f>
        <v>КОНДРАШОВ Игорь Константинович</v>
      </c>
      <c r="D122" s="274" t="str">
        <f>VLOOKUP(B122,'пр.взв.'!B14:H181,3,FALSE)</f>
        <v>10.06.1992 мс</v>
      </c>
      <c r="E122" s="274" t="str">
        <f>VLOOKUP(B122,'пр.взв.'!B1:H181,4,FALSE)</f>
        <v>Мос</v>
      </c>
      <c r="F122" s="275"/>
      <c r="G122" s="311"/>
      <c r="H122" s="238"/>
      <c r="I122" s="270"/>
      <c r="J122" s="276">
        <v>8</v>
      </c>
      <c r="K122" s="321">
        <f>'пр.хода Б'!G56</f>
        <v>8</v>
      </c>
      <c r="L122" s="281" t="str">
        <f>VLOOKUP(K122,'пр.взв.'!B1:H181,2,FALSE)</f>
        <v>СЕДРАКЯН Сипан Нерсесович</v>
      </c>
      <c r="M122" s="274" t="str">
        <f>VLOOKUP(K122,'пр.взв.'!B1:H181,3,FALSE)</f>
        <v>28.11.1994 кмс</v>
      </c>
      <c r="N122" s="274" t="str">
        <f>VLOOKUP(K122,'пр.взв.'!B1:H181,4,FALSE)</f>
        <v>ЦФО</v>
      </c>
      <c r="O122" s="275"/>
      <c r="P122" s="311"/>
      <c r="Q122" s="238"/>
      <c r="R122" s="270"/>
    </row>
    <row r="123" spans="1:18" ht="12.75">
      <c r="A123" s="284"/>
      <c r="B123" s="322"/>
      <c r="C123" s="282"/>
      <c r="D123" s="275"/>
      <c r="E123" s="275"/>
      <c r="F123" s="275"/>
      <c r="G123" s="275"/>
      <c r="H123" s="238"/>
      <c r="I123" s="244"/>
      <c r="J123" s="277"/>
      <c r="K123" s="322"/>
      <c r="L123" s="282"/>
      <c r="M123" s="275"/>
      <c r="N123" s="275"/>
      <c r="O123" s="275"/>
      <c r="P123" s="275"/>
      <c r="Q123" s="238"/>
      <c r="R123" s="244"/>
    </row>
    <row r="124" spans="1:18" ht="12.75">
      <c r="A124" s="284"/>
      <c r="B124" s="322">
        <f>'пр.хода А'!G64</f>
        <v>15</v>
      </c>
      <c r="C124" s="268" t="str">
        <f>VLOOKUP(B124,'пр.взв.'!B1:H596,2,FALSE)</f>
        <v>СОВБАКОВ Мурат Мурадинович</v>
      </c>
      <c r="D124" s="270" t="str">
        <f>VLOOKUP(B124,'пр.взв.'!B1:H183,3,FALSE)</f>
        <v>21.09.1992 кмс</v>
      </c>
      <c r="E124" s="270" t="str">
        <f>VLOOKUP(B124,'пр.взв.'!B1:H183,4,FALSE)</f>
        <v>ЮФО</v>
      </c>
      <c r="F124" s="264"/>
      <c r="G124" s="264"/>
      <c r="H124" s="257"/>
      <c r="I124" s="257"/>
      <c r="J124" s="277"/>
      <c r="K124" s="322">
        <f>'пр.хода Б'!G64</f>
        <v>32</v>
      </c>
      <c r="L124" s="268" t="str">
        <f>VLOOKUP(K124,'пр.взв.'!B1:H183,2,FALSE)</f>
        <v>ХАШИЕВ Ислам Султанович</v>
      </c>
      <c r="M124" s="270" t="str">
        <f>VLOOKUP(K124,'пр.взв.'!B1:H183,3,FALSE)</f>
        <v>13.10.1993 кмс</v>
      </c>
      <c r="N124" s="270" t="str">
        <f>VLOOKUP(K124,'пр.взв.'!B1:H183,4,FALSE)</f>
        <v>ПФО</v>
      </c>
      <c r="O124" s="264"/>
      <c r="P124" s="264"/>
      <c r="Q124" s="257"/>
      <c r="R124" s="257"/>
    </row>
    <row r="125" spans="1:18" ht="13.5" thickBot="1">
      <c r="A125" s="290"/>
      <c r="B125" s="322"/>
      <c r="C125" s="282"/>
      <c r="D125" s="275"/>
      <c r="E125" s="275"/>
      <c r="F125" s="308"/>
      <c r="G125" s="308"/>
      <c r="H125" s="250"/>
      <c r="I125" s="250"/>
      <c r="J125" s="312"/>
      <c r="K125" s="322"/>
      <c r="L125" s="269"/>
      <c r="M125" s="271"/>
      <c r="N125" s="271"/>
      <c r="O125" s="308"/>
      <c r="P125" s="308"/>
      <c r="Q125" s="250"/>
      <c r="R125" s="250"/>
    </row>
    <row r="127" spans="2:18" ht="16.5" thickBot="1">
      <c r="B127" s="85" t="s">
        <v>40</v>
      </c>
      <c r="C127" s="86" t="s">
        <v>41</v>
      </c>
      <c r="D127" s="87" t="s">
        <v>50</v>
      </c>
      <c r="E127" s="86"/>
      <c r="F127" s="85" t="str">
        <f>F107</f>
        <v>в.к. 74  кг</v>
      </c>
      <c r="G127" s="86"/>
      <c r="H127" s="86"/>
      <c r="I127" s="86"/>
      <c r="J127" s="86"/>
      <c r="K127" s="85" t="s">
        <v>51</v>
      </c>
      <c r="L127" s="86" t="s">
        <v>41</v>
      </c>
      <c r="M127" s="87" t="s">
        <v>50</v>
      </c>
      <c r="N127" s="86"/>
      <c r="O127" s="85" t="str">
        <f>F127</f>
        <v>в.к. 74  кг</v>
      </c>
      <c r="P127" s="86"/>
      <c r="Q127" s="86"/>
      <c r="R127" s="86"/>
    </row>
    <row r="128" spans="1:18" ht="12.75">
      <c r="A128" s="297" t="s">
        <v>43</v>
      </c>
      <c r="B128" s="299" t="s">
        <v>3</v>
      </c>
      <c r="C128" s="301" t="s">
        <v>4</v>
      </c>
      <c r="D128" s="301" t="s">
        <v>13</v>
      </c>
      <c r="E128" s="301" t="s">
        <v>14</v>
      </c>
      <c r="F128" s="301" t="s">
        <v>15</v>
      </c>
      <c r="G128" s="303" t="s">
        <v>44</v>
      </c>
      <c r="H128" s="293" t="s">
        <v>45</v>
      </c>
      <c r="I128" s="295" t="s">
        <v>17</v>
      </c>
      <c r="J128" s="297" t="s">
        <v>43</v>
      </c>
      <c r="K128" s="299" t="s">
        <v>3</v>
      </c>
      <c r="L128" s="301" t="s">
        <v>4</v>
      </c>
      <c r="M128" s="301" t="s">
        <v>13</v>
      </c>
      <c r="N128" s="301" t="s">
        <v>14</v>
      </c>
      <c r="O128" s="301" t="s">
        <v>15</v>
      </c>
      <c r="P128" s="303" t="s">
        <v>44</v>
      </c>
      <c r="Q128" s="293" t="s">
        <v>45</v>
      </c>
      <c r="R128" s="295" t="s">
        <v>17</v>
      </c>
    </row>
    <row r="129" spans="1:18" ht="13.5" thickBot="1">
      <c r="A129" s="298"/>
      <c r="B129" s="324" t="s">
        <v>46</v>
      </c>
      <c r="C129" s="302"/>
      <c r="D129" s="302"/>
      <c r="E129" s="302"/>
      <c r="F129" s="302"/>
      <c r="G129" s="304"/>
      <c r="H129" s="294"/>
      <c r="I129" s="296" t="s">
        <v>47</v>
      </c>
      <c r="J129" s="298"/>
      <c r="K129" s="324" t="s">
        <v>46</v>
      </c>
      <c r="L129" s="302"/>
      <c r="M129" s="302"/>
      <c r="N129" s="302"/>
      <c r="O129" s="302"/>
      <c r="P129" s="304"/>
      <c r="Q129" s="294"/>
      <c r="R129" s="296" t="s">
        <v>47</v>
      </c>
    </row>
    <row r="130" spans="1:18" ht="12.75">
      <c r="A130" s="283">
        <v>1</v>
      </c>
      <c r="B130" s="321">
        <f>'пр.хода А'!I12</f>
        <v>9</v>
      </c>
      <c r="C130" s="281" t="str">
        <f>VLOOKUP(B130,'пр.взв.'!B2:H602,2,FALSE)</f>
        <v>КУЦЕНКО Николай Петрович</v>
      </c>
      <c r="D130" s="274" t="str">
        <f>VLOOKUP(B130,'пр.взв.'!B2:H189,3,FALSE)</f>
        <v>29.08.1992 мс</v>
      </c>
      <c r="E130" s="274" t="str">
        <f>VLOOKUP(B130,'пр.взв.'!B2:H189,4,FALSE)</f>
        <v>ЦФО</v>
      </c>
      <c r="F130" s="305"/>
      <c r="G130" s="292"/>
      <c r="H130" s="288"/>
      <c r="I130" s="325"/>
      <c r="J130" s="276">
        <v>5</v>
      </c>
      <c r="K130" s="321">
        <f>'пр.хода Б'!I12</f>
        <v>10</v>
      </c>
      <c r="L130" s="281" t="str">
        <f>VLOOKUP(K130,'пр.взв.'!B2:H189,2,FALSE)</f>
        <v>НИКУЛИН Иван Дмитриевич</v>
      </c>
      <c r="M130" s="274" t="str">
        <f>VLOOKUP(K130,'пр.взв.'!B2:H189,3,FALSE)</f>
        <v>20.03.1993 мс</v>
      </c>
      <c r="N130" s="274" t="str">
        <f>VLOOKUP(K130,'пр.взв.'!B2:H189,4,FALSE)</f>
        <v>УФО</v>
      </c>
      <c r="O130" s="305"/>
      <c r="P130" s="292"/>
      <c r="Q130" s="288"/>
      <c r="R130" s="325"/>
    </row>
    <row r="131" spans="1:18" ht="12.75">
      <c r="A131" s="284"/>
      <c r="B131" s="322"/>
      <c r="C131" s="282"/>
      <c r="D131" s="275"/>
      <c r="E131" s="275"/>
      <c r="F131" s="275"/>
      <c r="G131" s="275"/>
      <c r="H131" s="238"/>
      <c r="I131" s="244"/>
      <c r="J131" s="277"/>
      <c r="K131" s="322"/>
      <c r="L131" s="282"/>
      <c r="M131" s="275"/>
      <c r="N131" s="275"/>
      <c r="O131" s="275"/>
      <c r="P131" s="275"/>
      <c r="Q131" s="238"/>
      <c r="R131" s="244"/>
    </row>
    <row r="132" spans="1:18" ht="12.75">
      <c r="A132" s="284"/>
      <c r="B132" s="322">
        <f>'пр.хода А'!I27</f>
        <v>29</v>
      </c>
      <c r="C132" s="268" t="str">
        <f>VLOOKUP(B132,'пр.взв.'!B2:H604,2,FALSE)</f>
        <v>БАЙКУЛОВ Камал Али-Муратович</v>
      </c>
      <c r="D132" s="270" t="str">
        <f>VLOOKUP(B132,'пр.взв.'!B2:H191,3,FALSE)</f>
        <v>19.01.1992 мс</v>
      </c>
      <c r="E132" s="270" t="str">
        <f>VLOOKUP(B132,'пр.взв.'!B2:H191,4,FALSE)</f>
        <v>СКФО</v>
      </c>
      <c r="F132" s="264"/>
      <c r="G132" s="264"/>
      <c r="H132" s="257"/>
      <c r="I132" s="257"/>
      <c r="J132" s="277"/>
      <c r="K132" s="322">
        <f>'пр.хода Б'!I27</f>
        <v>14</v>
      </c>
      <c r="L132" s="268" t="str">
        <f>VLOOKUP(K132,'пр.взв.'!B2:H191,2,FALSE)</f>
        <v>КАЛИНИН Денис Александрович</v>
      </c>
      <c r="M132" s="270" t="str">
        <f>VLOOKUP(K132,'пр.взв.'!B2:H191,3,FALSE)</f>
        <v>03.09.1994 кмс</v>
      </c>
      <c r="N132" s="270" t="str">
        <f>VLOOKUP(K132,'пр.взв.'!B2:H191,4,FALSE)</f>
        <v>Мос</v>
      </c>
      <c r="O132" s="264"/>
      <c r="P132" s="264"/>
      <c r="Q132" s="257"/>
      <c r="R132" s="257"/>
    </row>
    <row r="133" spans="1:18" ht="13.5" thickBot="1">
      <c r="A133" s="285"/>
      <c r="B133" s="323"/>
      <c r="C133" s="269"/>
      <c r="D133" s="271"/>
      <c r="E133" s="271"/>
      <c r="F133" s="265"/>
      <c r="G133" s="265"/>
      <c r="H133" s="206"/>
      <c r="I133" s="206"/>
      <c r="J133" s="278"/>
      <c r="K133" s="323"/>
      <c r="L133" s="269"/>
      <c r="M133" s="271"/>
      <c r="N133" s="271"/>
      <c r="O133" s="265"/>
      <c r="P133" s="265"/>
      <c r="Q133" s="206"/>
      <c r="R133" s="206"/>
    </row>
    <row r="134" spans="1:18" ht="12.75">
      <c r="A134" s="283">
        <v>2</v>
      </c>
      <c r="B134" s="321">
        <f>'пр.хода А'!I45</f>
        <v>19</v>
      </c>
      <c r="C134" s="281" t="str">
        <f>VLOOKUP(B134,'пр.взв.'!B2:H606,2,FALSE)</f>
        <v>АНИЩЕНКО Евгений Эдуардович</v>
      </c>
      <c r="D134" s="289" t="str">
        <f>VLOOKUP(B134,'пр.взв.'!B2:H193,3,FALSE)</f>
        <v>10.06.1992 кмс</v>
      </c>
      <c r="E134" s="289" t="str">
        <f>VLOOKUP(B134,'пр.взв.'!B2:H193,4,FALSE)</f>
        <v>С.П.</v>
      </c>
      <c r="F134" s="305"/>
      <c r="G134" s="292"/>
      <c r="H134" s="288"/>
      <c r="I134" s="289"/>
      <c r="J134" s="276">
        <v>6</v>
      </c>
      <c r="K134" s="321">
        <f>'пр.хода Б'!I45</f>
        <v>28</v>
      </c>
      <c r="L134" s="281" t="str">
        <f>VLOOKUP(K134,'пр.взв.'!B2:H193,2,FALSE)</f>
        <v>ОДИНЦОВ Григорий Сергеевич</v>
      </c>
      <c r="M134" s="289" t="str">
        <f>VLOOKUP(K134,'пр.взв.'!B2:H193,3,FALSE)</f>
        <v>18.08.1992 кмс</v>
      </c>
      <c r="N134" s="289" t="str">
        <f>VLOOKUP(K134,'пр.взв.'!B2:H193,4,FALSE)</f>
        <v>ЦФО</v>
      </c>
      <c r="O134" s="305"/>
      <c r="P134" s="292"/>
      <c r="Q134" s="288"/>
      <c r="R134" s="289"/>
    </row>
    <row r="135" spans="1:18" ht="12.75">
      <c r="A135" s="284"/>
      <c r="B135" s="322"/>
      <c r="C135" s="282"/>
      <c r="D135" s="275"/>
      <c r="E135" s="275"/>
      <c r="F135" s="275"/>
      <c r="G135" s="275"/>
      <c r="H135" s="238"/>
      <c r="I135" s="244"/>
      <c r="J135" s="277"/>
      <c r="K135" s="322"/>
      <c r="L135" s="282"/>
      <c r="M135" s="275"/>
      <c r="N135" s="275"/>
      <c r="O135" s="275"/>
      <c r="P135" s="275"/>
      <c r="Q135" s="238"/>
      <c r="R135" s="244"/>
    </row>
    <row r="136" spans="1:18" ht="12.75">
      <c r="A136" s="284"/>
      <c r="B136" s="322">
        <f>'пр.хода А'!I60</f>
        <v>23</v>
      </c>
      <c r="C136" s="268" t="str">
        <f>VLOOKUP(B136,'пр.взв.'!B2:H608,2,FALSE)</f>
        <v>КОНДРАШОВ Игорь Константинович</v>
      </c>
      <c r="D136" s="270" t="str">
        <f>VLOOKUP(B136,'пр.взв.'!B2:H195,3,FALSE)</f>
        <v>10.06.1992 мс</v>
      </c>
      <c r="E136" s="270" t="str">
        <f>VLOOKUP(B136,'пр.взв.'!B2:H195,4,FALSE)</f>
        <v>Мос</v>
      </c>
      <c r="F136" s="264"/>
      <c r="G136" s="264"/>
      <c r="H136" s="257"/>
      <c r="I136" s="257"/>
      <c r="J136" s="277"/>
      <c r="K136" s="322">
        <f>'пр.хода Б'!I60</f>
        <v>32</v>
      </c>
      <c r="L136" s="268" t="str">
        <f>VLOOKUP(K136,'пр.взв.'!B2:H195,2,FALSE)</f>
        <v>ХАШИЕВ Ислам Султанович</v>
      </c>
      <c r="M136" s="270" t="str">
        <f>VLOOKUP(K136,'пр.взв.'!B2:H195,3,FALSE)</f>
        <v>13.10.1993 кмс</v>
      </c>
      <c r="N136" s="270" t="str">
        <f>VLOOKUP(K136,'пр.взв.'!B2:H195,4,FALSE)</f>
        <v>ПФО</v>
      </c>
      <c r="O136" s="264"/>
      <c r="P136" s="264"/>
      <c r="Q136" s="257"/>
      <c r="R136" s="257"/>
    </row>
    <row r="137" spans="1:18" ht="12.75">
      <c r="A137" s="290"/>
      <c r="B137" s="322"/>
      <c r="C137" s="282"/>
      <c r="D137" s="275"/>
      <c r="E137" s="275"/>
      <c r="F137" s="308"/>
      <c r="G137" s="308"/>
      <c r="H137" s="250"/>
      <c r="I137" s="250"/>
      <c r="J137" s="312"/>
      <c r="K137" s="322"/>
      <c r="L137" s="282"/>
      <c r="M137" s="275"/>
      <c r="N137" s="275"/>
      <c r="O137" s="308"/>
      <c r="P137" s="308"/>
      <c r="Q137" s="250"/>
      <c r="R137" s="250"/>
    </row>
    <row r="139" spans="2:18" ht="16.5" thickBot="1">
      <c r="B139" s="85" t="s">
        <v>40</v>
      </c>
      <c r="C139" s="170" t="s">
        <v>52</v>
      </c>
      <c r="D139" s="170"/>
      <c r="E139" s="170"/>
      <c r="F139" s="175" t="str">
        <f>F127</f>
        <v>в.к. 74  кг</v>
      </c>
      <c r="G139" s="170"/>
      <c r="H139" s="170"/>
      <c r="I139" s="170"/>
      <c r="J139" s="171"/>
      <c r="K139" s="85" t="s">
        <v>1</v>
      </c>
      <c r="L139" s="170" t="s">
        <v>52</v>
      </c>
      <c r="M139" s="170"/>
      <c r="N139" s="170"/>
      <c r="O139" s="85" t="str">
        <f>F139</f>
        <v>в.к. 74  кг</v>
      </c>
      <c r="P139" s="170"/>
      <c r="Q139" s="170"/>
      <c r="R139" s="170"/>
    </row>
    <row r="140" spans="1:18" ht="12.75">
      <c r="A140" s="297" t="s">
        <v>43</v>
      </c>
      <c r="B140" s="299" t="s">
        <v>3</v>
      </c>
      <c r="C140" s="301" t="s">
        <v>4</v>
      </c>
      <c r="D140" s="301" t="s">
        <v>13</v>
      </c>
      <c r="E140" s="301" t="s">
        <v>14</v>
      </c>
      <c r="F140" s="301" t="s">
        <v>15</v>
      </c>
      <c r="G140" s="303" t="s">
        <v>44</v>
      </c>
      <c r="H140" s="293" t="s">
        <v>45</v>
      </c>
      <c r="I140" s="295" t="s">
        <v>17</v>
      </c>
      <c r="J140" s="297" t="s">
        <v>43</v>
      </c>
      <c r="K140" s="299" t="s">
        <v>3</v>
      </c>
      <c r="L140" s="301" t="s">
        <v>4</v>
      </c>
      <c r="M140" s="301" t="s">
        <v>13</v>
      </c>
      <c r="N140" s="301" t="s">
        <v>14</v>
      </c>
      <c r="O140" s="301" t="s">
        <v>15</v>
      </c>
      <c r="P140" s="303" t="s">
        <v>44</v>
      </c>
      <c r="Q140" s="293" t="s">
        <v>45</v>
      </c>
      <c r="R140" s="295" t="s">
        <v>17</v>
      </c>
    </row>
    <row r="141" spans="1:18" ht="13.5" thickBot="1">
      <c r="A141" s="298"/>
      <c r="B141" s="324" t="s">
        <v>46</v>
      </c>
      <c r="C141" s="302"/>
      <c r="D141" s="302"/>
      <c r="E141" s="302"/>
      <c r="F141" s="302"/>
      <c r="G141" s="304"/>
      <c r="H141" s="294"/>
      <c r="I141" s="296" t="s">
        <v>47</v>
      </c>
      <c r="J141" s="298"/>
      <c r="K141" s="324" t="s">
        <v>46</v>
      </c>
      <c r="L141" s="302"/>
      <c r="M141" s="302"/>
      <c r="N141" s="302"/>
      <c r="O141" s="302"/>
      <c r="P141" s="304"/>
      <c r="Q141" s="294"/>
      <c r="R141" s="296" t="s">
        <v>47</v>
      </c>
    </row>
    <row r="142" spans="1:18" ht="12.75">
      <c r="A142" s="326">
        <v>1</v>
      </c>
      <c r="B142" s="329">
        <f>'пр.хода А'!K19</f>
        <v>29</v>
      </c>
      <c r="C142" s="331" t="str">
        <f>VLOOKUP(B142,'пр.взв.'!B1:H614,2,FALSE)</f>
        <v>БАЙКУЛОВ Камал Али-Муратович</v>
      </c>
      <c r="D142" s="274" t="str">
        <f>VLOOKUP(B142,'пр.взв.'!B1:H201,3,FALSE)</f>
        <v>19.01.1992 мс</v>
      </c>
      <c r="E142" s="274" t="str">
        <f>VLOOKUP(B142,'пр.взв.'!B1:H201,4,FALSE)</f>
        <v>СКФО</v>
      </c>
      <c r="F142" s="308"/>
      <c r="G142" s="309"/>
      <c r="H142" s="246"/>
      <c r="I142" s="250"/>
      <c r="J142" s="327">
        <v>2</v>
      </c>
      <c r="K142" s="329">
        <f>'пр.хода Б'!K19</f>
        <v>10</v>
      </c>
      <c r="L142" s="331" t="str">
        <f>VLOOKUP(K142,'пр.взв.'!B1:H201,2,FALSE)</f>
        <v>НИКУЛИН Иван Дмитриевич</v>
      </c>
      <c r="M142" s="274" t="str">
        <f>VLOOKUP(K142,'пр.взв.'!B1:H201,3,FALSE)</f>
        <v>20.03.1993 мс</v>
      </c>
      <c r="N142" s="274" t="str">
        <f>VLOOKUP(K142,'пр.взв.'!B1:H201,4,FALSE)</f>
        <v>УФО</v>
      </c>
      <c r="O142" s="308"/>
      <c r="P142" s="309"/>
      <c r="Q142" s="246"/>
      <c r="R142" s="250"/>
    </row>
    <row r="143" spans="1:18" ht="12.75">
      <c r="A143" s="327"/>
      <c r="B143" s="330"/>
      <c r="C143" s="282"/>
      <c r="D143" s="275"/>
      <c r="E143" s="275"/>
      <c r="F143" s="275"/>
      <c r="G143" s="275"/>
      <c r="H143" s="238"/>
      <c r="I143" s="244"/>
      <c r="J143" s="327"/>
      <c r="K143" s="330"/>
      <c r="L143" s="282"/>
      <c r="M143" s="275"/>
      <c r="N143" s="275"/>
      <c r="O143" s="275"/>
      <c r="P143" s="275"/>
      <c r="Q143" s="238"/>
      <c r="R143" s="244"/>
    </row>
    <row r="144" spans="1:18" ht="12.75">
      <c r="A144" s="327"/>
      <c r="B144" s="332">
        <f>'пр.хода А'!K52</f>
        <v>23</v>
      </c>
      <c r="C144" s="268" t="str">
        <f>VLOOKUP(B144,'пр.взв.'!B1:H616,2,FALSE)</f>
        <v>КОНДРАШОВ Игорь Константинович</v>
      </c>
      <c r="D144" s="270" t="str">
        <f>VLOOKUP(B144,'пр.взв.'!B1:H203,3,FALSE)</f>
        <v>10.06.1992 мс</v>
      </c>
      <c r="E144" s="270" t="str">
        <f>VLOOKUP(B144,'пр.взв.'!B1:H203,4,FALSE)</f>
        <v>Мос</v>
      </c>
      <c r="F144" s="264"/>
      <c r="G144" s="264"/>
      <c r="H144" s="257"/>
      <c r="I144" s="257"/>
      <c r="J144" s="327"/>
      <c r="K144" s="332">
        <f>'пр.хода Б'!K52</f>
        <v>28</v>
      </c>
      <c r="L144" s="268" t="str">
        <f>VLOOKUP(K144,'пр.взв.'!B1:H203,2,FALSE)</f>
        <v>ОДИНЦОВ Григорий Сергеевич</v>
      </c>
      <c r="M144" s="270" t="str">
        <f>VLOOKUP(K144,'пр.взв.'!B1:H203,3,FALSE)</f>
        <v>18.08.1992 кмс</v>
      </c>
      <c r="N144" s="270" t="str">
        <f>VLOOKUP(K144,'пр.взв.'!B1:H203,4,FALSE)</f>
        <v>ЦФО</v>
      </c>
      <c r="O144" s="264"/>
      <c r="P144" s="264"/>
      <c r="Q144" s="257"/>
      <c r="R144" s="257"/>
    </row>
    <row r="145" spans="1:18" ht="12.75">
      <c r="A145" s="328"/>
      <c r="B145" s="333"/>
      <c r="C145" s="282"/>
      <c r="D145" s="275"/>
      <c r="E145" s="275"/>
      <c r="F145" s="308"/>
      <c r="G145" s="308"/>
      <c r="H145" s="250"/>
      <c r="I145" s="250"/>
      <c r="J145" s="328"/>
      <c r="K145" s="333"/>
      <c r="L145" s="282"/>
      <c r="M145" s="275"/>
      <c r="N145" s="275"/>
      <c r="O145" s="308"/>
      <c r="P145" s="308"/>
      <c r="Q145" s="250"/>
      <c r="R145" s="250"/>
    </row>
    <row r="147" spans="1:18" ht="15">
      <c r="A147" s="334" t="s">
        <v>53</v>
      </c>
      <c r="B147" s="334"/>
      <c r="C147" s="334"/>
      <c r="D147" s="334"/>
      <c r="E147" s="334"/>
      <c r="F147" s="334"/>
      <c r="G147" s="334"/>
      <c r="H147" s="334"/>
      <c r="I147" s="334"/>
      <c r="J147" s="334" t="s">
        <v>54</v>
      </c>
      <c r="K147" s="334"/>
      <c r="L147" s="334"/>
      <c r="M147" s="334"/>
      <c r="N147" s="334"/>
      <c r="O147" s="334"/>
      <c r="P147" s="334"/>
      <c r="Q147" s="334"/>
      <c r="R147" s="334"/>
    </row>
    <row r="148" spans="2:18" ht="16.5" thickBot="1">
      <c r="B148" s="85" t="s">
        <v>40</v>
      </c>
      <c r="C148" s="172"/>
      <c r="D148" s="172"/>
      <c r="E148" s="172"/>
      <c r="F148" s="173" t="str">
        <f>F139</f>
        <v>в.к. 74  кг</v>
      </c>
      <c r="G148" s="172"/>
      <c r="H148" s="172"/>
      <c r="I148" s="172"/>
      <c r="J148" s="93"/>
      <c r="K148" s="174" t="s">
        <v>1</v>
      </c>
      <c r="L148" s="172"/>
      <c r="M148" s="172"/>
      <c r="N148" s="172"/>
      <c r="O148" s="173" t="str">
        <f>F148</f>
        <v>в.к. 74  кг</v>
      </c>
      <c r="P148" s="171"/>
      <c r="Q148" s="171"/>
      <c r="R148" s="171"/>
    </row>
    <row r="149" spans="1:18" ht="12.75">
      <c r="A149" s="297" t="s">
        <v>43</v>
      </c>
      <c r="B149" s="299" t="s">
        <v>3</v>
      </c>
      <c r="C149" s="301" t="s">
        <v>4</v>
      </c>
      <c r="D149" s="301" t="s">
        <v>13</v>
      </c>
      <c r="E149" s="301" t="s">
        <v>14</v>
      </c>
      <c r="F149" s="301" t="s">
        <v>15</v>
      </c>
      <c r="G149" s="303" t="s">
        <v>44</v>
      </c>
      <c r="H149" s="293" t="s">
        <v>45</v>
      </c>
      <c r="I149" s="295" t="s">
        <v>17</v>
      </c>
      <c r="J149" s="297" t="s">
        <v>43</v>
      </c>
      <c r="K149" s="299" t="s">
        <v>3</v>
      </c>
      <c r="L149" s="301" t="s">
        <v>4</v>
      </c>
      <c r="M149" s="301" t="s">
        <v>13</v>
      </c>
      <c r="N149" s="301" t="s">
        <v>14</v>
      </c>
      <c r="O149" s="301" t="s">
        <v>15</v>
      </c>
      <c r="P149" s="303" t="s">
        <v>44</v>
      </c>
      <c r="Q149" s="293" t="s">
        <v>45</v>
      </c>
      <c r="R149" s="295" t="s">
        <v>17</v>
      </c>
    </row>
    <row r="150" spans="1:18" ht="13.5" thickBot="1">
      <c r="A150" s="298"/>
      <c r="B150" s="324" t="s">
        <v>46</v>
      </c>
      <c r="C150" s="302"/>
      <c r="D150" s="302"/>
      <c r="E150" s="302"/>
      <c r="F150" s="302"/>
      <c r="G150" s="304"/>
      <c r="H150" s="294"/>
      <c r="I150" s="296" t="s">
        <v>47</v>
      </c>
      <c r="J150" s="298"/>
      <c r="K150" s="324" t="s">
        <v>46</v>
      </c>
      <c r="L150" s="302"/>
      <c r="M150" s="302"/>
      <c r="N150" s="302"/>
      <c r="O150" s="302"/>
      <c r="P150" s="304"/>
      <c r="Q150" s="294"/>
      <c r="R150" s="296" t="s">
        <v>47</v>
      </c>
    </row>
    <row r="151" spans="1:18" ht="12.75" hidden="1">
      <c r="A151" s="276">
        <v>1</v>
      </c>
      <c r="B151" s="335">
        <f>'пр.хода А'!M7</f>
        <v>0</v>
      </c>
      <c r="C151" s="281" t="e">
        <f>VLOOKUP(B151,'пр.взв.'!B2:H623,2,FALSE)</f>
        <v>#N/A</v>
      </c>
      <c r="D151" s="274" t="e">
        <f>VLOOKUP(B151,'пр.взв.'!B2:H210,3,FALSE)</f>
        <v>#N/A</v>
      </c>
      <c r="E151" s="274" t="e">
        <f>VLOOKUP(B151,'пр.взв.'!B2:H210,4,FALSE)</f>
        <v>#N/A</v>
      </c>
      <c r="F151" s="305"/>
      <c r="G151" s="292"/>
      <c r="H151" s="288"/>
      <c r="I151" s="325"/>
      <c r="J151" s="276">
        <v>3</v>
      </c>
      <c r="K151" s="335">
        <f>'пр.хода Б'!M6</f>
        <v>0</v>
      </c>
      <c r="L151" s="281" t="e">
        <f>VLOOKUP(K151,'пр.взв.'!B2:H210,2,FALSE)</f>
        <v>#N/A</v>
      </c>
      <c r="M151" s="274" t="e">
        <f>VLOOKUP(K151,'пр.взв.'!B2:H210,3,FALSE)</f>
        <v>#N/A</v>
      </c>
      <c r="N151" s="274" t="e">
        <f>VLOOKUP(K151,'пр.взв.'!B2:H210,4,FALSE)</f>
        <v>#N/A</v>
      </c>
      <c r="O151" s="305"/>
      <c r="P151" s="292"/>
      <c r="Q151" s="288"/>
      <c r="R151" s="325"/>
    </row>
    <row r="152" spans="1:18" ht="12.75" hidden="1">
      <c r="A152" s="277"/>
      <c r="B152" s="336"/>
      <c r="C152" s="282"/>
      <c r="D152" s="275"/>
      <c r="E152" s="275"/>
      <c r="F152" s="275"/>
      <c r="G152" s="275"/>
      <c r="H152" s="238"/>
      <c r="I152" s="244"/>
      <c r="J152" s="277"/>
      <c r="K152" s="336"/>
      <c r="L152" s="282"/>
      <c r="M152" s="275"/>
      <c r="N152" s="275"/>
      <c r="O152" s="275"/>
      <c r="P152" s="275"/>
      <c r="Q152" s="238"/>
      <c r="R152" s="244"/>
    </row>
    <row r="153" spans="1:18" ht="12.75" hidden="1">
      <c r="A153" s="277"/>
      <c r="B153" s="337">
        <f>'пр.хода А'!M10</f>
        <v>0</v>
      </c>
      <c r="C153" s="268" t="e">
        <f>VLOOKUP(B153,'пр.взв.'!B2:H625,2,FALSE)</f>
        <v>#N/A</v>
      </c>
      <c r="D153" s="270" t="e">
        <f>VLOOKUP(B153,'пр.взв.'!B2:H212,3,FALSE)</f>
        <v>#N/A</v>
      </c>
      <c r="E153" s="270" t="e">
        <f>VLOOKUP(B153,'пр.взв.'!B2:H212,4,FALSE)</f>
        <v>#N/A</v>
      </c>
      <c r="F153" s="264"/>
      <c r="G153" s="264"/>
      <c r="H153" s="257"/>
      <c r="I153" s="257"/>
      <c r="J153" s="277"/>
      <c r="K153" s="337">
        <f>'пр.хода Б'!M9</f>
        <v>0</v>
      </c>
      <c r="L153" s="268" t="e">
        <f>VLOOKUP(K153,'пр.взв.'!B2:H212,2,FALSE)</f>
        <v>#N/A</v>
      </c>
      <c r="M153" s="270" t="e">
        <f>VLOOKUP(K153,'пр.взв.'!B2:H212,3,FALSE)</f>
        <v>#N/A</v>
      </c>
      <c r="N153" s="270" t="e">
        <f>VLOOKUP(K153,'пр.взв.'!B2:H212,4,FALSE)</f>
        <v>#N/A</v>
      </c>
      <c r="O153" s="264"/>
      <c r="P153" s="264"/>
      <c r="Q153" s="257"/>
      <c r="R153" s="257"/>
    </row>
    <row r="154" spans="1:18" ht="13.5" hidden="1" thickBot="1">
      <c r="A154" s="312"/>
      <c r="B154" s="338"/>
      <c r="C154" s="269"/>
      <c r="D154" s="271"/>
      <c r="E154" s="271"/>
      <c r="F154" s="265"/>
      <c r="G154" s="265"/>
      <c r="H154" s="206"/>
      <c r="I154" s="206"/>
      <c r="J154" s="312"/>
      <c r="K154" s="338"/>
      <c r="L154" s="269"/>
      <c r="M154" s="271"/>
      <c r="N154" s="271"/>
      <c r="O154" s="265"/>
      <c r="P154" s="265"/>
      <c r="Q154" s="206"/>
      <c r="R154" s="206"/>
    </row>
    <row r="155" spans="1:18" ht="12.75" hidden="1">
      <c r="A155" s="276">
        <v>2</v>
      </c>
      <c r="B155" s="335">
        <f>'пр.хода А'!M14</f>
        <v>0</v>
      </c>
      <c r="C155" s="281" t="e">
        <f>VLOOKUP(B155,'пр.взв.'!B2:H627,2,FALSE)</f>
        <v>#N/A</v>
      </c>
      <c r="D155" s="289" t="e">
        <f>VLOOKUP(B155,'пр.взв.'!B2:H214,3,FALSE)</f>
        <v>#N/A</v>
      </c>
      <c r="E155" s="289" t="e">
        <f>VLOOKUP(B155,'пр.взв.'!B2:H214,4,FALSE)</f>
        <v>#N/A</v>
      </c>
      <c r="F155" s="305"/>
      <c r="G155" s="309"/>
      <c r="H155" s="246"/>
      <c r="I155" s="250"/>
      <c r="J155" s="276">
        <v>4</v>
      </c>
      <c r="K155" s="335">
        <f>'пр.хода Б'!M13</f>
        <v>0</v>
      </c>
      <c r="L155" s="281" t="e">
        <f>VLOOKUP(K155,'пр.взв.'!B2:H214,2,FALSE)</f>
        <v>#N/A</v>
      </c>
      <c r="M155" s="289" t="e">
        <f>VLOOKUP(K155,'пр.взв.'!B2:H214,3,FALSE)</f>
        <v>#N/A</v>
      </c>
      <c r="N155" s="289" t="e">
        <f>VLOOKUP(K155,'пр.взв.'!B2:H214,4,FALSE)</f>
        <v>#N/A</v>
      </c>
      <c r="O155" s="308"/>
      <c r="P155" s="309"/>
      <c r="Q155" s="246"/>
      <c r="R155" s="250"/>
    </row>
    <row r="156" spans="1:18" ht="12.75" hidden="1">
      <c r="A156" s="277"/>
      <c r="B156" s="336"/>
      <c r="C156" s="282"/>
      <c r="D156" s="275"/>
      <c r="E156" s="275"/>
      <c r="F156" s="275"/>
      <c r="G156" s="275"/>
      <c r="H156" s="238"/>
      <c r="I156" s="244"/>
      <c r="J156" s="277"/>
      <c r="K156" s="336"/>
      <c r="L156" s="282"/>
      <c r="M156" s="275"/>
      <c r="N156" s="275"/>
      <c r="O156" s="275"/>
      <c r="P156" s="275"/>
      <c r="Q156" s="238"/>
      <c r="R156" s="244"/>
    </row>
    <row r="157" spans="1:18" ht="12.75" hidden="1">
      <c r="A157" s="277"/>
      <c r="B157" s="337">
        <f>'пр.хода А'!M17</f>
        <v>0</v>
      </c>
      <c r="C157" s="268" t="e">
        <f>VLOOKUP(B157,'пр.взв.'!B2:H629,2,FALSE)</f>
        <v>#N/A</v>
      </c>
      <c r="D157" s="270" t="e">
        <f>VLOOKUP(B157,'пр.взв.'!B2:H216,3,FALSE)</f>
        <v>#N/A</v>
      </c>
      <c r="E157" s="270" t="e">
        <f>VLOOKUP(B157,'пр.взв.'!B2:H216,4,FALSE)</f>
        <v>#N/A</v>
      </c>
      <c r="F157" s="264"/>
      <c r="G157" s="264"/>
      <c r="H157" s="257"/>
      <c r="I157" s="257"/>
      <c r="J157" s="277"/>
      <c r="K157" s="337">
        <f>'пр.хода Б'!M16</f>
        <v>0</v>
      </c>
      <c r="L157" s="268" t="e">
        <f>VLOOKUP(K157,'пр.взв.'!B2:H216,2,FALSE)</f>
        <v>#N/A</v>
      </c>
      <c r="M157" s="270" t="e">
        <f>VLOOKUP(K157,'пр.взв.'!B2:H216,3,FALSE)</f>
        <v>#N/A</v>
      </c>
      <c r="N157" s="270" t="e">
        <f>VLOOKUP(K157,'пр.взв.'!B2:H216,4,FALSE)</f>
        <v>#N/A</v>
      </c>
      <c r="O157" s="264"/>
      <c r="P157" s="264"/>
      <c r="Q157" s="257"/>
      <c r="R157" s="257"/>
    </row>
    <row r="158" spans="1:18" ht="12.75" hidden="1">
      <c r="A158" s="312"/>
      <c r="B158" s="339"/>
      <c r="C158" s="282"/>
      <c r="D158" s="275"/>
      <c r="E158" s="275"/>
      <c r="F158" s="308"/>
      <c r="G158" s="308"/>
      <c r="H158" s="250"/>
      <c r="I158" s="250"/>
      <c r="J158" s="312"/>
      <c r="K158" s="339"/>
      <c r="L158" s="282"/>
      <c r="M158" s="275"/>
      <c r="N158" s="275"/>
      <c r="O158" s="308"/>
      <c r="P158" s="308"/>
      <c r="Q158" s="250"/>
      <c r="R158" s="250"/>
    </row>
    <row r="160" spans="1:18" ht="12.75" hidden="1">
      <c r="A160" s="340">
        <v>1</v>
      </c>
      <c r="B160" s="336">
        <f>'пр.хода А'!N8</f>
        <v>13</v>
      </c>
      <c r="C160" s="268" t="str">
        <f>VLOOKUP(B160,'пр.взв.'!B3:H632,2,FALSE)</f>
        <v>ГОРБУНОВ Дмитрий Игоревич</v>
      </c>
      <c r="D160" s="270" t="str">
        <f>VLOOKUP(B160,'пр.взв.'!B3:H219,3,FALSE)</f>
        <v>18.02.1992 1</v>
      </c>
      <c r="E160" s="270" t="str">
        <f>VLOOKUP(B160,'пр.взв.'!B3:H219,4,FALSE)</f>
        <v>ПФО</v>
      </c>
      <c r="F160" s="275"/>
      <c r="G160" s="311"/>
      <c r="H160" s="238"/>
      <c r="I160" s="244"/>
      <c r="J160" s="340">
        <v>7</v>
      </c>
      <c r="K160" s="336">
        <f>'пр.хода Б'!N7</f>
        <v>0</v>
      </c>
      <c r="L160" s="268" t="e">
        <f>VLOOKUP(K160,'пр.взв.'!B3:H219,2,FALSE)</f>
        <v>#N/A</v>
      </c>
      <c r="M160" s="270" t="e">
        <f>VLOOKUP(K160,'пр.взв.'!B3:H219,3,FALSE)</f>
        <v>#N/A</v>
      </c>
      <c r="N160" s="270" t="e">
        <f>VLOOKUP(K160,'пр.взв.'!B3:H219,4,FALSE)</f>
        <v>#N/A</v>
      </c>
      <c r="O160" s="275"/>
      <c r="P160" s="311"/>
      <c r="Q160" s="238"/>
      <c r="R160" s="244"/>
    </row>
    <row r="161" spans="1:18" ht="12.75" hidden="1">
      <c r="A161" s="277"/>
      <c r="B161" s="336"/>
      <c r="C161" s="282"/>
      <c r="D161" s="275"/>
      <c r="E161" s="275"/>
      <c r="F161" s="275"/>
      <c r="G161" s="275"/>
      <c r="H161" s="238"/>
      <c r="I161" s="244"/>
      <c r="J161" s="277"/>
      <c r="K161" s="336"/>
      <c r="L161" s="282"/>
      <c r="M161" s="275"/>
      <c r="N161" s="275"/>
      <c r="O161" s="275"/>
      <c r="P161" s="275"/>
      <c r="Q161" s="238"/>
      <c r="R161" s="244"/>
    </row>
    <row r="162" spans="1:18" ht="12.75" hidden="1">
      <c r="A162" s="277"/>
      <c r="B162" s="337">
        <f>'пр.хода А'!N11</f>
        <v>37</v>
      </c>
      <c r="C162" s="268" t="str">
        <f>VLOOKUP(B162,'пр.взв.'!B3:H634,2,FALSE)</f>
        <v>ГРИГОРЬЕВ Максим Андреевич</v>
      </c>
      <c r="D162" s="270" t="str">
        <f>VLOOKUP(B162,'пр.взв.'!B3:H221,3,FALSE)</f>
        <v>30.07.1992 мс</v>
      </c>
      <c r="E162" s="270" t="str">
        <f>VLOOKUP(B162,'пр.взв.'!B3:H221,4,FALSE)</f>
        <v>ЦФО</v>
      </c>
      <c r="F162" s="264"/>
      <c r="G162" s="264"/>
      <c r="H162" s="257"/>
      <c r="I162" s="257"/>
      <c r="J162" s="277"/>
      <c r="K162" s="337">
        <f>'пр.хода Б'!N10</f>
        <v>0</v>
      </c>
      <c r="L162" s="268" t="e">
        <f>VLOOKUP(K162,'пр.взв.'!B3:H221,2,FALSE)</f>
        <v>#N/A</v>
      </c>
      <c r="M162" s="270" t="e">
        <f>VLOOKUP(K162,'пр.взв.'!B3:H221,3,FALSE)</f>
        <v>#N/A</v>
      </c>
      <c r="N162" s="270" t="e">
        <f>VLOOKUP(K162,'пр.взв.'!B3:H221,4,FALSE)</f>
        <v>#N/A</v>
      </c>
      <c r="O162" s="264"/>
      <c r="P162" s="264"/>
      <c r="Q162" s="257"/>
      <c r="R162" s="257"/>
    </row>
    <row r="163" spans="1:18" ht="13.5" hidden="1" thickBot="1">
      <c r="A163" s="278"/>
      <c r="B163" s="338"/>
      <c r="C163" s="269"/>
      <c r="D163" s="271"/>
      <c r="E163" s="271"/>
      <c r="F163" s="265"/>
      <c r="G163" s="265"/>
      <c r="H163" s="206"/>
      <c r="I163" s="206"/>
      <c r="J163" s="278"/>
      <c r="K163" s="338"/>
      <c r="L163" s="269"/>
      <c r="M163" s="271"/>
      <c r="N163" s="271"/>
      <c r="O163" s="265"/>
      <c r="P163" s="265"/>
      <c r="Q163" s="206"/>
      <c r="R163" s="206"/>
    </row>
    <row r="164" spans="1:18" ht="12.75" hidden="1">
      <c r="A164" s="277">
        <v>2</v>
      </c>
      <c r="B164" s="335">
        <f>'пр.хода А'!N15</f>
        <v>7</v>
      </c>
      <c r="C164" s="281" t="str">
        <f>VLOOKUP(B164,'пр.взв.'!B3:H636,2,FALSE)</f>
        <v>АЖДОВ Николай Владимирович</v>
      </c>
      <c r="D164" s="289" t="str">
        <f>VLOOKUP(B164,'пр.взв.'!B3:H223,3,FALSE)</f>
        <v>26.06.1992 мс</v>
      </c>
      <c r="E164" s="289" t="str">
        <f>VLOOKUP(B164,'пр.взв.'!B3:H223,4,FALSE)</f>
        <v>СФО</v>
      </c>
      <c r="F164" s="305"/>
      <c r="G164" s="309"/>
      <c r="H164" s="246"/>
      <c r="I164" s="250"/>
      <c r="J164" s="277">
        <v>8</v>
      </c>
      <c r="K164" s="335">
        <f>'пр.хода Б'!N14</f>
        <v>12</v>
      </c>
      <c r="L164" s="281" t="str">
        <f>VLOOKUP(K164,'пр.взв.'!B3:H223,2,FALSE)</f>
        <v>БАШКИРОВ Юрий Юрьевич</v>
      </c>
      <c r="M164" s="289" t="str">
        <f>VLOOKUP(K164,'пр.взв.'!B3:H223,3,FALSE)</f>
        <v>07.11.1992 кмс</v>
      </c>
      <c r="N164" s="289" t="str">
        <f>VLOOKUP(K164,'пр.взв.'!B3:H223,4,FALSE)</f>
        <v>ДВФО</v>
      </c>
      <c r="O164" s="308"/>
      <c r="P164" s="309"/>
      <c r="Q164" s="246"/>
      <c r="R164" s="250"/>
    </row>
    <row r="165" spans="1:18" ht="12.75" hidden="1">
      <c r="A165" s="277"/>
      <c r="B165" s="336"/>
      <c r="C165" s="282"/>
      <c r="D165" s="275"/>
      <c r="E165" s="275"/>
      <c r="F165" s="275"/>
      <c r="G165" s="275"/>
      <c r="H165" s="238"/>
      <c r="I165" s="244"/>
      <c r="J165" s="277"/>
      <c r="K165" s="336"/>
      <c r="L165" s="282"/>
      <c r="M165" s="275"/>
      <c r="N165" s="275"/>
      <c r="O165" s="275"/>
      <c r="P165" s="275"/>
      <c r="Q165" s="238"/>
      <c r="R165" s="244"/>
    </row>
    <row r="166" spans="1:18" ht="12.75" hidden="1">
      <c r="A166" s="277"/>
      <c r="B166" s="337">
        <f>'пр.хода А'!N18</f>
        <v>15</v>
      </c>
      <c r="C166" s="268" t="str">
        <f>VLOOKUP(B166,'пр.взв.'!B3:H638,2,FALSE)</f>
        <v>СОВБАКОВ Мурат Мурадинович</v>
      </c>
      <c r="D166" s="270" t="str">
        <f>VLOOKUP(B166,'пр.взв.'!B3:H225,3,FALSE)</f>
        <v>21.09.1992 кмс</v>
      </c>
      <c r="E166" s="270" t="str">
        <f>VLOOKUP(B166,'пр.взв.'!B3:H225,4,FALSE)</f>
        <v>ЮФО</v>
      </c>
      <c r="F166" s="264"/>
      <c r="G166" s="264"/>
      <c r="H166" s="257"/>
      <c r="I166" s="257"/>
      <c r="J166" s="277"/>
      <c r="K166" s="337">
        <f>'пр.хода Б'!N17</f>
        <v>36</v>
      </c>
      <c r="L166" s="268" t="str">
        <f>VLOOKUP(K166,'пр.взв.'!B3:H225,2,FALSE)</f>
        <v>БОРОК Илья Григорьевич </v>
      </c>
      <c r="M166" s="270" t="str">
        <f>VLOOKUP(K166,'пр.взв.'!B3:H225,3,FALSE)</f>
        <v>10.08.1993 кмс</v>
      </c>
      <c r="N166" s="270" t="str">
        <f>VLOOKUP(K166,'пр.взв.'!B3:H225,4,FALSE)</f>
        <v>С.П.</v>
      </c>
      <c r="O166" s="264"/>
      <c r="P166" s="264"/>
      <c r="Q166" s="257"/>
      <c r="R166" s="257"/>
    </row>
    <row r="167" spans="1:18" ht="12.75" hidden="1">
      <c r="A167" s="312"/>
      <c r="B167" s="339"/>
      <c r="C167" s="282"/>
      <c r="D167" s="275"/>
      <c r="E167" s="275"/>
      <c r="F167" s="308"/>
      <c r="G167" s="308"/>
      <c r="H167" s="250"/>
      <c r="I167" s="250"/>
      <c r="J167" s="312"/>
      <c r="K167" s="339"/>
      <c r="L167" s="282"/>
      <c r="M167" s="275"/>
      <c r="N167" s="275"/>
      <c r="O167" s="308"/>
      <c r="P167" s="308"/>
      <c r="Q167" s="250"/>
      <c r="R167" s="250"/>
    </row>
    <row r="168" ht="12.75" hidden="1"/>
    <row r="169" spans="1:18" ht="12.75" hidden="1">
      <c r="A169" s="340">
        <v>9</v>
      </c>
      <c r="B169" s="336">
        <f>'пр.хода А'!O10</f>
        <v>37</v>
      </c>
      <c r="C169" s="268" t="str">
        <f>VLOOKUP(B169,'пр.взв.'!B41:H641,2,FALSE)</f>
        <v>ГРИГОРЬЕВ Максим Андреевич</v>
      </c>
      <c r="D169" s="270" t="str">
        <f>VLOOKUP(B169,'пр.взв.'!B4:H228,3,FALSE)</f>
        <v>30.07.1992 мс</v>
      </c>
      <c r="E169" s="270" t="str">
        <f>VLOOKUP(B169,'пр.взв.'!B4:H228,4,FALSE)</f>
        <v>ЦФО</v>
      </c>
      <c r="F169" s="275"/>
      <c r="G169" s="311"/>
      <c r="H169" s="238"/>
      <c r="I169" s="244"/>
      <c r="J169" s="340">
        <v>11</v>
      </c>
      <c r="K169" s="336">
        <f>'пр.хода Б'!O9</f>
        <v>2</v>
      </c>
      <c r="L169" s="268" t="str">
        <f>VLOOKUP(K169,'пр.взв.'!B4:H228,2,FALSE)</f>
        <v>МАЛИГОВ Лом-Али Лечиевич</v>
      </c>
      <c r="M169" s="270" t="str">
        <f>VLOOKUP(K169,'пр.взв.'!B4:H228,3,FALSE)</f>
        <v>04.04.1992 мс</v>
      </c>
      <c r="N169" s="270" t="str">
        <f>VLOOKUP(K169,'пр.взв.'!B4:H228,4,FALSE)</f>
        <v>СКФО</v>
      </c>
      <c r="O169" s="275"/>
      <c r="P169" s="311"/>
      <c r="Q169" s="238"/>
      <c r="R169" s="244"/>
    </row>
    <row r="170" spans="1:18" ht="12.75" hidden="1">
      <c r="A170" s="277"/>
      <c r="B170" s="336"/>
      <c r="C170" s="282"/>
      <c r="D170" s="275"/>
      <c r="E170" s="275"/>
      <c r="F170" s="275"/>
      <c r="G170" s="275"/>
      <c r="H170" s="238"/>
      <c r="I170" s="244"/>
      <c r="J170" s="277"/>
      <c r="K170" s="336"/>
      <c r="L170" s="282"/>
      <c r="M170" s="275"/>
      <c r="N170" s="275"/>
      <c r="O170" s="275"/>
      <c r="P170" s="275"/>
      <c r="Q170" s="238"/>
      <c r="R170" s="244"/>
    </row>
    <row r="171" spans="1:18" ht="12.75" hidden="1">
      <c r="A171" s="277"/>
      <c r="B171" s="337">
        <f>'пр.хода А'!O13</f>
        <v>9</v>
      </c>
      <c r="C171" s="268" t="str">
        <f>'пр.взв.'!C22</f>
        <v>КУЦЕНКО Николай Петрович</v>
      </c>
      <c r="D171" s="270" t="str">
        <f>VLOOKUP(B171,'пр.взв.'!B4:H230,3,FALSE)</f>
        <v>29.08.1992 мс</v>
      </c>
      <c r="E171" s="270" t="str">
        <f>VLOOKUP(B171,'пр.взв.'!B4:H230,4,FALSE)</f>
        <v>ЦФО</v>
      </c>
      <c r="F171" s="264"/>
      <c r="G171" s="264"/>
      <c r="H171" s="257"/>
      <c r="I171" s="257"/>
      <c r="J171" s="277"/>
      <c r="K171" s="337">
        <f>'пр.хода Б'!O12</f>
        <v>14</v>
      </c>
      <c r="L171" s="268" t="str">
        <f>VLOOKUP(K171,'пр.взв.'!B4:H230,2,FALSE)</f>
        <v>КАЛИНИН Денис Александрович</v>
      </c>
      <c r="M171" s="270" t="str">
        <f>VLOOKUP(K171,'пр.взв.'!B4:H230,3,FALSE)</f>
        <v>03.09.1994 кмс</v>
      </c>
      <c r="N171" s="270" t="str">
        <f>VLOOKUP(K171,'пр.взв.'!B4:H230,4,FALSE)</f>
        <v>Мос</v>
      </c>
      <c r="O171" s="264"/>
      <c r="P171" s="264"/>
      <c r="Q171" s="257"/>
      <c r="R171" s="257"/>
    </row>
    <row r="172" spans="1:18" ht="13.5" hidden="1" thickBot="1">
      <c r="A172" s="278"/>
      <c r="B172" s="338"/>
      <c r="C172" s="269"/>
      <c r="D172" s="271"/>
      <c r="E172" s="271"/>
      <c r="F172" s="265"/>
      <c r="G172" s="265"/>
      <c r="H172" s="206"/>
      <c r="I172" s="206"/>
      <c r="J172" s="278"/>
      <c r="K172" s="338"/>
      <c r="L172" s="269"/>
      <c r="M172" s="271"/>
      <c r="N172" s="271"/>
      <c r="O172" s="265"/>
      <c r="P172" s="265"/>
      <c r="Q172" s="206"/>
      <c r="R172" s="206"/>
    </row>
    <row r="173" spans="1:18" ht="12.75" hidden="1">
      <c r="A173" s="277">
        <v>10</v>
      </c>
      <c r="B173" s="335">
        <f>'пр.хода А'!O17</f>
        <v>15</v>
      </c>
      <c r="C173" s="281" t="str">
        <f>'пр.взв.'!C34</f>
        <v>СОВБАКОВ Мурат Мурадинович</v>
      </c>
      <c r="D173" s="289" t="str">
        <f>VLOOKUP(B173,'пр.взв.'!B4:H232,3,FALSE)</f>
        <v>21.09.1992 кмс</v>
      </c>
      <c r="E173" s="289" t="str">
        <f>VLOOKUP(B173,'пр.взв.'!B4:H232,4,FALSE)</f>
        <v>ЮФО</v>
      </c>
      <c r="F173" s="305"/>
      <c r="G173" s="309"/>
      <c r="H173" s="246"/>
      <c r="I173" s="250"/>
      <c r="J173" s="277">
        <v>12</v>
      </c>
      <c r="K173" s="335">
        <f>'пр.хода Б'!O16</f>
        <v>36</v>
      </c>
      <c r="L173" s="281" t="str">
        <f>VLOOKUP(K173,'пр.взв.'!B4:H232,2,FALSE)</f>
        <v>БОРОК Илья Григорьевич </v>
      </c>
      <c r="M173" s="289" t="str">
        <f>VLOOKUP(K173,'пр.взв.'!B4:H232,3,FALSE)</f>
        <v>10.08.1993 кмс</v>
      </c>
      <c r="N173" s="289" t="str">
        <f>VLOOKUP(K173,'пр.взв.'!B4:H232,4,FALSE)</f>
        <v>С.П.</v>
      </c>
      <c r="O173" s="308"/>
      <c r="P173" s="309"/>
      <c r="Q173" s="246"/>
      <c r="R173" s="250"/>
    </row>
    <row r="174" spans="1:18" ht="12.75" hidden="1">
      <c r="A174" s="277"/>
      <c r="B174" s="336"/>
      <c r="C174" s="282"/>
      <c r="D174" s="275"/>
      <c r="E174" s="275"/>
      <c r="F174" s="275"/>
      <c r="G174" s="275"/>
      <c r="H174" s="238"/>
      <c r="I174" s="244"/>
      <c r="J174" s="277"/>
      <c r="K174" s="336"/>
      <c r="L174" s="282"/>
      <c r="M174" s="275"/>
      <c r="N174" s="275"/>
      <c r="O174" s="275"/>
      <c r="P174" s="275"/>
      <c r="Q174" s="238"/>
      <c r="R174" s="244"/>
    </row>
    <row r="175" spans="1:18" ht="12.75" hidden="1">
      <c r="A175" s="277"/>
      <c r="B175" s="337">
        <f>'пр.хода А'!O20</f>
        <v>19</v>
      </c>
      <c r="C175" s="268" t="str">
        <f>VLOOKUP(B175,'пр.взв.'!B41:H647,2,FALSE)</f>
        <v>АНИЩЕНКО Евгений Эдуардович</v>
      </c>
      <c r="D175" s="270" t="str">
        <f>VLOOKUP(B175,'пр.взв.'!B4:H234,3,FALSE)</f>
        <v>10.06.1992 кмс</v>
      </c>
      <c r="E175" s="270" t="str">
        <f>VLOOKUP(B175,'пр.взв.'!B4:H234,4,FALSE)</f>
        <v>С.П.</v>
      </c>
      <c r="F175" s="264"/>
      <c r="G175" s="264"/>
      <c r="H175" s="257"/>
      <c r="I175" s="257"/>
      <c r="J175" s="277"/>
      <c r="K175" s="337">
        <f>'пр.хода Б'!O19</f>
        <v>32</v>
      </c>
      <c r="L175" s="268" t="str">
        <f>VLOOKUP(K175,'пр.взв.'!B4:H234,2,FALSE)</f>
        <v>ХАШИЕВ Ислам Султанович</v>
      </c>
      <c r="M175" s="270" t="str">
        <f>VLOOKUP(K175,'пр.взв.'!B4:H234,3,FALSE)</f>
        <v>13.10.1993 кмс</v>
      </c>
      <c r="N175" s="270" t="str">
        <f>VLOOKUP(K175,'пр.взв.'!B4:H234,4,FALSE)</f>
        <v>ПФО</v>
      </c>
      <c r="O175" s="264"/>
      <c r="P175" s="264"/>
      <c r="Q175" s="257"/>
      <c r="R175" s="257"/>
    </row>
    <row r="176" spans="1:18" ht="12.75" hidden="1">
      <c r="A176" s="312"/>
      <c r="B176" s="339"/>
      <c r="C176" s="282"/>
      <c r="D176" s="275"/>
      <c r="E176" s="275"/>
      <c r="F176" s="308"/>
      <c r="G176" s="308"/>
      <c r="H176" s="250"/>
      <c r="I176" s="250"/>
      <c r="J176" s="312"/>
      <c r="K176" s="339"/>
      <c r="L176" s="282"/>
      <c r="M176" s="275"/>
      <c r="N176" s="275"/>
      <c r="O176" s="308"/>
      <c r="P176" s="308"/>
      <c r="Q176" s="250"/>
      <c r="R176" s="250"/>
    </row>
    <row r="178" spans="1:18" ht="12.75">
      <c r="A178" s="340">
        <v>13</v>
      </c>
      <c r="B178" s="336">
        <f>'пр.хода А'!P12</f>
        <v>9</v>
      </c>
      <c r="C178" s="268" t="str">
        <f>'пр.взв.'!C22</f>
        <v>КУЦЕНКО Николай Петрович</v>
      </c>
      <c r="D178" s="268" t="str">
        <f>'пр.взв.'!D22</f>
        <v>29.08.1992 мс</v>
      </c>
      <c r="E178" s="270" t="str">
        <f>VLOOKUP(B178,'пр.взв.'!B5:H237,4,FALSE)</f>
        <v>ЦФО</v>
      </c>
      <c r="F178" s="275"/>
      <c r="G178" s="311"/>
      <c r="H178" s="238"/>
      <c r="I178" s="244"/>
      <c r="J178" s="340">
        <v>14</v>
      </c>
      <c r="K178" s="336">
        <f>'пр.хода Б'!P11</f>
        <v>14</v>
      </c>
      <c r="L178" s="268" t="str">
        <f>VLOOKUP(K178,'пр.взв.'!B5:H237,2,FALSE)</f>
        <v>КАЛИНИН Денис Александрович</v>
      </c>
      <c r="M178" s="270" t="str">
        <f>VLOOKUP(K178,'пр.взв.'!B5:H237,3,FALSE)</f>
        <v>03.09.1994 кмс</v>
      </c>
      <c r="N178" s="270" t="str">
        <f>VLOOKUP(K178,'пр.взв.'!B5:H237,4,FALSE)</f>
        <v>Мос</v>
      </c>
      <c r="O178" s="275"/>
      <c r="P178" s="311"/>
      <c r="Q178" s="238"/>
      <c r="R178" s="244"/>
    </row>
    <row r="179" spans="1:18" ht="12.75">
      <c r="A179" s="277"/>
      <c r="B179" s="336"/>
      <c r="C179" s="282"/>
      <c r="D179" s="282"/>
      <c r="E179" s="275"/>
      <c r="F179" s="275"/>
      <c r="G179" s="275"/>
      <c r="H179" s="238"/>
      <c r="I179" s="244"/>
      <c r="J179" s="277"/>
      <c r="K179" s="336"/>
      <c r="L179" s="282"/>
      <c r="M179" s="275"/>
      <c r="N179" s="275"/>
      <c r="O179" s="275"/>
      <c r="P179" s="275"/>
      <c r="Q179" s="238"/>
      <c r="R179" s="244"/>
    </row>
    <row r="180" spans="1:18" ht="12.75">
      <c r="A180" s="277"/>
      <c r="B180" s="337">
        <f>'пр.хода А'!P19</f>
        <v>19</v>
      </c>
      <c r="C180" s="268" t="str">
        <f>'пр.взв.'!C42</f>
        <v>АНИЩЕНКО Евгений Эдуардович</v>
      </c>
      <c r="D180" s="268" t="str">
        <f>'пр.взв.'!D42</f>
        <v>10.06.1992 кмс</v>
      </c>
      <c r="E180" s="270" t="str">
        <f>VLOOKUP(B180,'пр.взв.'!B5:H239,4,FALSE)</f>
        <v>С.П.</v>
      </c>
      <c r="F180" s="264"/>
      <c r="G180" s="264"/>
      <c r="H180" s="257"/>
      <c r="I180" s="257"/>
      <c r="J180" s="277"/>
      <c r="K180" s="337">
        <f>'пр.хода Б'!P18</f>
        <v>32</v>
      </c>
      <c r="L180" s="268" t="str">
        <f>VLOOKUP(K180,'пр.взв.'!B5:H239,2,FALSE)</f>
        <v>ХАШИЕВ Ислам Султанович</v>
      </c>
      <c r="M180" s="270" t="str">
        <f>VLOOKUP(K180,'пр.взв.'!B5:H239,3,FALSE)</f>
        <v>13.10.1993 кмс</v>
      </c>
      <c r="N180" s="270" t="str">
        <f>VLOOKUP(K180,'пр.взв.'!B5:H239,4,FALSE)</f>
        <v>ПФО</v>
      </c>
      <c r="O180" s="264"/>
      <c r="P180" s="264"/>
      <c r="Q180" s="257"/>
      <c r="R180" s="257"/>
    </row>
    <row r="181" spans="1:18" ht="12.75">
      <c r="A181" s="312"/>
      <c r="B181" s="339"/>
      <c r="C181" s="282"/>
      <c r="D181" s="282"/>
      <c r="E181" s="275"/>
      <c r="F181" s="308"/>
      <c r="G181" s="308"/>
      <c r="H181" s="250"/>
      <c r="I181" s="250"/>
      <c r="J181" s="312"/>
      <c r="K181" s="339"/>
      <c r="L181" s="282"/>
      <c r="M181" s="275"/>
      <c r="N181" s="275"/>
      <c r="O181" s="308"/>
      <c r="P181" s="308"/>
      <c r="Q181" s="250"/>
      <c r="R181" s="250"/>
    </row>
  </sheetData>
  <mergeCells count="1406">
    <mergeCell ref="Q180:Q181"/>
    <mergeCell ref="R180:R181"/>
    <mergeCell ref="M180:M181"/>
    <mergeCell ref="N180:N181"/>
    <mergeCell ref="O180:O181"/>
    <mergeCell ref="P180:P181"/>
    <mergeCell ref="Q178:Q179"/>
    <mergeCell ref="R178:R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M178:M179"/>
    <mergeCell ref="N178:N179"/>
    <mergeCell ref="O178:O179"/>
    <mergeCell ref="P178:P179"/>
    <mergeCell ref="I178:I179"/>
    <mergeCell ref="J178:J181"/>
    <mergeCell ref="K178:K179"/>
    <mergeCell ref="L178:L179"/>
    <mergeCell ref="K180:K181"/>
    <mergeCell ref="L180:L181"/>
    <mergeCell ref="E178:E179"/>
    <mergeCell ref="F178:F179"/>
    <mergeCell ref="G178:G179"/>
    <mergeCell ref="H178:H179"/>
    <mergeCell ref="A178:A181"/>
    <mergeCell ref="B178:B179"/>
    <mergeCell ref="C178:C179"/>
    <mergeCell ref="D178:D179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O173:O174"/>
    <mergeCell ref="P173:P174"/>
    <mergeCell ref="Q173:Q174"/>
    <mergeCell ref="J173:J176"/>
    <mergeCell ref="K173:K174"/>
    <mergeCell ref="L173:L174"/>
    <mergeCell ref="M173:M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M171:M172"/>
    <mergeCell ref="N171:N172"/>
    <mergeCell ref="O171:O172"/>
    <mergeCell ref="P171:P172"/>
    <mergeCell ref="Q169:Q170"/>
    <mergeCell ref="R169:R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M169:M170"/>
    <mergeCell ref="N169:N170"/>
    <mergeCell ref="O169:O170"/>
    <mergeCell ref="P169:P170"/>
    <mergeCell ref="I169:I170"/>
    <mergeCell ref="J169:J172"/>
    <mergeCell ref="K169:K170"/>
    <mergeCell ref="L169:L170"/>
    <mergeCell ref="K171:K172"/>
    <mergeCell ref="L171:L172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G169:G170"/>
    <mergeCell ref="H169:H170"/>
    <mergeCell ref="M166:M167"/>
    <mergeCell ref="N166:N167"/>
    <mergeCell ref="O166:O167"/>
    <mergeCell ref="P166:P167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M164:M165"/>
    <mergeCell ref="N164:N165"/>
    <mergeCell ref="O164:O165"/>
    <mergeCell ref="P164:P165"/>
    <mergeCell ref="I164:I165"/>
    <mergeCell ref="J164:J167"/>
    <mergeCell ref="K164:K165"/>
    <mergeCell ref="L164:L165"/>
    <mergeCell ref="K166:K167"/>
    <mergeCell ref="L166:L167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M162:M163"/>
    <mergeCell ref="N162:N163"/>
    <mergeCell ref="O162:O163"/>
    <mergeCell ref="P162:P163"/>
    <mergeCell ref="Q160:Q161"/>
    <mergeCell ref="R160:R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M160:M161"/>
    <mergeCell ref="N160:N161"/>
    <mergeCell ref="O160:O161"/>
    <mergeCell ref="P160:P161"/>
    <mergeCell ref="I160:I161"/>
    <mergeCell ref="J160:J163"/>
    <mergeCell ref="K160:K161"/>
    <mergeCell ref="L160:L161"/>
    <mergeCell ref="K162:K163"/>
    <mergeCell ref="L162:L163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G160:G161"/>
    <mergeCell ref="H160:H161"/>
    <mergeCell ref="M157:M158"/>
    <mergeCell ref="N157:N158"/>
    <mergeCell ref="O157:O158"/>
    <mergeCell ref="P157:P158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M155:M156"/>
    <mergeCell ref="N155:N156"/>
    <mergeCell ref="O155:O156"/>
    <mergeCell ref="P155:P156"/>
    <mergeCell ref="I155:I156"/>
    <mergeCell ref="J155:J158"/>
    <mergeCell ref="K155:K156"/>
    <mergeCell ref="L155:L156"/>
    <mergeCell ref="K157:K158"/>
    <mergeCell ref="L157:L158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M153:M154"/>
    <mergeCell ref="N153:N154"/>
    <mergeCell ref="O153:O154"/>
    <mergeCell ref="P153:P154"/>
    <mergeCell ref="Q151:Q152"/>
    <mergeCell ref="R151:R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M151:M152"/>
    <mergeCell ref="N151:N152"/>
    <mergeCell ref="O151:O152"/>
    <mergeCell ref="P151:P152"/>
    <mergeCell ref="I151:I152"/>
    <mergeCell ref="J151:J154"/>
    <mergeCell ref="K151:K152"/>
    <mergeCell ref="L151:L152"/>
    <mergeCell ref="K153:K154"/>
    <mergeCell ref="L153:L154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G151:G152"/>
    <mergeCell ref="H151:H152"/>
    <mergeCell ref="M149:M150"/>
    <mergeCell ref="N149:N150"/>
    <mergeCell ref="O149:O150"/>
    <mergeCell ref="P149:P150"/>
    <mergeCell ref="I149:I150"/>
    <mergeCell ref="J149:J150"/>
    <mergeCell ref="K149:K150"/>
    <mergeCell ref="L149:L150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M142:M143"/>
    <mergeCell ref="N142:N143"/>
    <mergeCell ref="O142:O143"/>
    <mergeCell ref="P142:P143"/>
    <mergeCell ref="I142:I143"/>
    <mergeCell ref="J142:J145"/>
    <mergeCell ref="K142:K143"/>
    <mergeCell ref="L142:L143"/>
    <mergeCell ref="K144:K145"/>
    <mergeCell ref="L144:L145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M136:M137"/>
    <mergeCell ref="N136:N137"/>
    <mergeCell ref="O136:O137"/>
    <mergeCell ref="P136:P137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M134:M135"/>
    <mergeCell ref="N134:N135"/>
    <mergeCell ref="O134:O135"/>
    <mergeCell ref="P134:P135"/>
    <mergeCell ref="I134:I135"/>
    <mergeCell ref="J134:J137"/>
    <mergeCell ref="K134:K135"/>
    <mergeCell ref="L134:L135"/>
    <mergeCell ref="K136:K137"/>
    <mergeCell ref="L136:L137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M132:M133"/>
    <mergeCell ref="N132:N133"/>
    <mergeCell ref="O132:O133"/>
    <mergeCell ref="P132:P133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M130:M131"/>
    <mergeCell ref="N130:N131"/>
    <mergeCell ref="O130:O131"/>
    <mergeCell ref="P130:P131"/>
    <mergeCell ref="I130:I131"/>
    <mergeCell ref="J130:J133"/>
    <mergeCell ref="K130:K131"/>
    <mergeCell ref="L130:L131"/>
    <mergeCell ref="K132:K133"/>
    <mergeCell ref="L132:L133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M124:M125"/>
    <mergeCell ref="N124:N125"/>
    <mergeCell ref="O124:O125"/>
    <mergeCell ref="P124:P125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M122:M123"/>
    <mergeCell ref="N122:N123"/>
    <mergeCell ref="O122:O123"/>
    <mergeCell ref="P122:P123"/>
    <mergeCell ref="I122:I123"/>
    <mergeCell ref="J122:J125"/>
    <mergeCell ref="K122:K123"/>
    <mergeCell ref="L122:L123"/>
    <mergeCell ref="K124:K125"/>
    <mergeCell ref="L124:L125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M120:M121"/>
    <mergeCell ref="N120:N121"/>
    <mergeCell ref="O120:O121"/>
    <mergeCell ref="P120:P121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M118:M119"/>
    <mergeCell ref="N118:N119"/>
    <mergeCell ref="O118:O119"/>
    <mergeCell ref="P118:P119"/>
    <mergeCell ref="I118:I119"/>
    <mergeCell ref="J118:J121"/>
    <mergeCell ref="K118:K119"/>
    <mergeCell ref="L118:L119"/>
    <mergeCell ref="K120:K121"/>
    <mergeCell ref="L120:L121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G118:G119"/>
    <mergeCell ref="H118:H119"/>
    <mergeCell ref="M116:M117"/>
    <mergeCell ref="N116:N117"/>
    <mergeCell ref="O116:O117"/>
    <mergeCell ref="P116:P117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I114:I115"/>
    <mergeCell ref="J114:J117"/>
    <mergeCell ref="K114:K115"/>
    <mergeCell ref="L114:L115"/>
    <mergeCell ref="K116:K117"/>
    <mergeCell ref="L116:L117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M112:M113"/>
    <mergeCell ref="N112:N113"/>
    <mergeCell ref="O112:O113"/>
    <mergeCell ref="P112:P113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M110:M111"/>
    <mergeCell ref="N110:N111"/>
    <mergeCell ref="O110:O111"/>
    <mergeCell ref="P110:P111"/>
    <mergeCell ref="I110:I111"/>
    <mergeCell ref="J110:J113"/>
    <mergeCell ref="K110:K111"/>
    <mergeCell ref="L110:L111"/>
    <mergeCell ref="K112:K113"/>
    <mergeCell ref="L112:L113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6:N37"/>
    <mergeCell ref="O36:O37"/>
    <mergeCell ref="P36:P37"/>
    <mergeCell ref="Q34:Q35"/>
    <mergeCell ref="N34:N35"/>
    <mergeCell ref="O34:O35"/>
    <mergeCell ref="P34:P35"/>
    <mergeCell ref="Q36:Q37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6:N57"/>
    <mergeCell ref="O56:O57"/>
    <mergeCell ref="P56:P57"/>
    <mergeCell ref="Q54:Q55"/>
    <mergeCell ref="N54:N55"/>
    <mergeCell ref="O54:O55"/>
    <mergeCell ref="P54:P55"/>
    <mergeCell ref="Q56:Q57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P76:P77"/>
    <mergeCell ref="N78:N79"/>
    <mergeCell ref="O78:O79"/>
    <mergeCell ref="P74:P75"/>
    <mergeCell ref="O74:O75"/>
    <mergeCell ref="N76:N77"/>
    <mergeCell ref="O76:O77"/>
    <mergeCell ref="N74:N75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N82:N83"/>
    <mergeCell ref="O82:O83"/>
    <mergeCell ref="P82:P83"/>
    <mergeCell ref="I82:I83"/>
    <mergeCell ref="K82:K83"/>
    <mergeCell ref="L82:L83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I84:I85"/>
    <mergeCell ref="K84:K85"/>
    <mergeCell ref="L84:L85"/>
    <mergeCell ref="K86:K87"/>
    <mergeCell ref="L86:L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K88:K89"/>
    <mergeCell ref="L88:L89"/>
    <mergeCell ref="K90:K91"/>
    <mergeCell ref="L90:L91"/>
    <mergeCell ref="M88:M89"/>
    <mergeCell ref="N88:N89"/>
    <mergeCell ref="O88:O89"/>
    <mergeCell ref="P88:P89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K92:K93"/>
    <mergeCell ref="L92:L93"/>
    <mergeCell ref="I94:I95"/>
    <mergeCell ref="L96:L97"/>
    <mergeCell ref="M92:M93"/>
    <mergeCell ref="N92:N93"/>
    <mergeCell ref="O92:O93"/>
    <mergeCell ref="P92:P9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100:M101"/>
    <mergeCell ref="N100:N101"/>
    <mergeCell ref="M96:M97"/>
    <mergeCell ref="N96:N97"/>
    <mergeCell ref="M98:M99"/>
    <mergeCell ref="N98:N99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L102:L103"/>
    <mergeCell ref="M102:M103"/>
    <mergeCell ref="N102:N103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102:O103"/>
    <mergeCell ref="P102:P103"/>
    <mergeCell ref="Q102:Q103"/>
    <mergeCell ref="R102:R103"/>
    <mergeCell ref="F104:F105"/>
    <mergeCell ref="G104:G105"/>
    <mergeCell ref="H104:H105"/>
    <mergeCell ref="I104:I105"/>
    <mergeCell ref="M104:M105"/>
    <mergeCell ref="N104:N105"/>
    <mergeCell ref="O104:O105"/>
    <mergeCell ref="K104:K105"/>
    <mergeCell ref="L104:L105"/>
    <mergeCell ref="P104:P105"/>
    <mergeCell ref="Q104:Q105"/>
    <mergeCell ref="R104:R105"/>
    <mergeCell ref="A38:A41"/>
    <mergeCell ref="B38:B39"/>
    <mergeCell ref="C38:C39"/>
    <mergeCell ref="D38:D39"/>
    <mergeCell ref="E38:E39"/>
    <mergeCell ref="F38:F39"/>
    <mergeCell ref="G38:G39"/>
    <mergeCell ref="H38:H39"/>
    <mergeCell ref="I38:I39"/>
    <mergeCell ref="J38:J41"/>
    <mergeCell ref="K38:K39"/>
    <mergeCell ref="L38:L39"/>
    <mergeCell ref="I40:I41"/>
    <mergeCell ref="K40:K41"/>
    <mergeCell ref="L40:L41"/>
    <mergeCell ref="M38:M39"/>
    <mergeCell ref="N38:N39"/>
    <mergeCell ref="O38:O39"/>
    <mergeCell ref="P38:P39"/>
    <mergeCell ref="Q38:Q39"/>
    <mergeCell ref="R38:R39"/>
    <mergeCell ref="A58:A61"/>
    <mergeCell ref="B58:B59"/>
    <mergeCell ref="C58:C59"/>
    <mergeCell ref="D58:D59"/>
    <mergeCell ref="E58:E59"/>
    <mergeCell ref="F58:F59"/>
    <mergeCell ref="G58:G59"/>
    <mergeCell ref="H58:H59"/>
    <mergeCell ref="I58:I59"/>
    <mergeCell ref="J58:J61"/>
    <mergeCell ref="K58:K59"/>
    <mergeCell ref="L58:L59"/>
    <mergeCell ref="I60:I61"/>
    <mergeCell ref="K60:K61"/>
    <mergeCell ref="L60:L61"/>
    <mergeCell ref="M58:M59"/>
    <mergeCell ref="N58:N59"/>
    <mergeCell ref="O58:O59"/>
    <mergeCell ref="P58:P59"/>
    <mergeCell ref="Q58:Q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L80:L81"/>
    <mergeCell ref="M80:M81"/>
    <mergeCell ref="P78:P79"/>
    <mergeCell ref="K78:K79"/>
    <mergeCell ref="L78:L79"/>
    <mergeCell ref="M78:M79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O100:O101"/>
    <mergeCell ref="P100:P101"/>
    <mergeCell ref="Q100:Q101"/>
    <mergeCell ref="R100:R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223" t="str">
        <f>HYPERLINK('[1]реквизиты'!$A$2)</f>
        <v>Первенство России среди юниоров 1992 - 93 гг.р.</v>
      </c>
      <c r="B1" s="224"/>
      <c r="C1" s="224"/>
      <c r="D1" s="224"/>
      <c r="E1" s="224"/>
      <c r="F1" s="224"/>
      <c r="G1" s="224"/>
      <c r="H1" s="225"/>
    </row>
    <row r="2" spans="1:8" ht="12.75">
      <c r="A2" s="360" t="str">
        <f>HYPERLINK('[1]реквизиты'!$A$3)</f>
        <v>13 - 17 февраля 2012 г.               г. Кстово</v>
      </c>
      <c r="B2" s="360"/>
      <c r="C2" s="360"/>
      <c r="D2" s="360"/>
      <c r="E2" s="360"/>
      <c r="F2" s="360"/>
      <c r="G2" s="360"/>
      <c r="H2" s="360"/>
    </row>
    <row r="3" spans="1:8" ht="18.75" thickBot="1">
      <c r="A3" s="361" t="s">
        <v>33</v>
      </c>
      <c r="B3" s="361"/>
      <c r="C3" s="361"/>
      <c r="D3" s="361"/>
      <c r="E3" s="361"/>
      <c r="F3" s="361"/>
      <c r="G3" s="361"/>
      <c r="H3" s="361"/>
    </row>
    <row r="4" spans="2:8" ht="18.75" thickBot="1">
      <c r="B4" s="77"/>
      <c r="C4" s="78"/>
      <c r="D4" s="362" t="str">
        <f>HYPERLINK('пр.взв.'!G3)</f>
        <v>в.к. 74  кг</v>
      </c>
      <c r="E4" s="363"/>
      <c r="F4" s="364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357" t="s">
        <v>34</v>
      </c>
      <c r="B6" s="350" t="str">
        <f>VLOOKUP(J6,'пр.взв.'!B6:H133,2,FALSE)</f>
        <v>БАЙКУЛОВ Камал Али-Муратович</v>
      </c>
      <c r="C6" s="350"/>
      <c r="D6" s="350"/>
      <c r="E6" s="350"/>
      <c r="F6" s="350"/>
      <c r="G6" s="350"/>
      <c r="H6" s="343" t="str">
        <f>VLOOKUP(J6,'пр.взв.'!B6:H133,3,FALSE)</f>
        <v>19.01.1992 мс</v>
      </c>
      <c r="I6" s="78"/>
      <c r="J6" s="79">
        <f>'пр.хода А'!M31</f>
        <v>29</v>
      </c>
    </row>
    <row r="7" spans="1:10" ht="18">
      <c r="A7" s="358"/>
      <c r="B7" s="351"/>
      <c r="C7" s="351"/>
      <c r="D7" s="351"/>
      <c r="E7" s="351"/>
      <c r="F7" s="351"/>
      <c r="G7" s="351"/>
      <c r="H7" s="352"/>
      <c r="I7" s="78"/>
      <c r="J7" s="79"/>
    </row>
    <row r="8" spans="1:10" ht="18">
      <c r="A8" s="358"/>
      <c r="B8" s="353" t="str">
        <f>VLOOKUP(J6,'пр.взв.'!B6:H133,4,FALSE)</f>
        <v>СКФО</v>
      </c>
      <c r="C8" s="353"/>
      <c r="D8" s="353"/>
      <c r="E8" s="353"/>
      <c r="F8" s="353"/>
      <c r="G8" s="353"/>
      <c r="H8" s="352"/>
      <c r="I8" s="78"/>
      <c r="J8" s="79"/>
    </row>
    <row r="9" spans="1:10" ht="18.75" thickBot="1">
      <c r="A9" s="359"/>
      <c r="B9" s="345"/>
      <c r="C9" s="345"/>
      <c r="D9" s="345"/>
      <c r="E9" s="345"/>
      <c r="F9" s="345"/>
      <c r="G9" s="345"/>
      <c r="H9" s="346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>
      <c r="A11" s="354" t="s">
        <v>35</v>
      </c>
      <c r="B11" s="350" t="str">
        <f>VLOOKUP(J11,'пр.взв.'!B6:H133,2,FALSE)</f>
        <v>ОДИНЦОВ Григорий Сергеевич</v>
      </c>
      <c r="C11" s="350"/>
      <c r="D11" s="350"/>
      <c r="E11" s="350"/>
      <c r="F11" s="350"/>
      <c r="G11" s="350"/>
      <c r="H11" s="343" t="str">
        <f>VLOOKUP(J11,'пр.взв.'!B6:H133,3,FALSE)</f>
        <v>18.08.1992 кмс</v>
      </c>
      <c r="I11" s="78"/>
      <c r="J11" s="79">
        <f>'пр.хода А'!M39</f>
        <v>28</v>
      </c>
    </row>
    <row r="12" spans="1:10" ht="18">
      <c r="A12" s="355"/>
      <c r="B12" s="351"/>
      <c r="C12" s="351"/>
      <c r="D12" s="351"/>
      <c r="E12" s="351"/>
      <c r="F12" s="351"/>
      <c r="G12" s="351"/>
      <c r="H12" s="352"/>
      <c r="I12" s="78"/>
      <c r="J12" s="79"/>
    </row>
    <row r="13" spans="1:10" ht="18">
      <c r="A13" s="355"/>
      <c r="B13" s="353" t="str">
        <f>VLOOKUP(J11,'пр.взв.'!B6:H133,4,FALSE)</f>
        <v>ЦФО</v>
      </c>
      <c r="C13" s="353"/>
      <c r="D13" s="353"/>
      <c r="E13" s="353"/>
      <c r="F13" s="353"/>
      <c r="G13" s="353"/>
      <c r="H13" s="352"/>
      <c r="I13" s="78"/>
      <c r="J13" s="79"/>
    </row>
    <row r="14" spans="1:10" ht="18.75" thickBot="1">
      <c r="A14" s="356"/>
      <c r="B14" s="345"/>
      <c r="C14" s="345"/>
      <c r="D14" s="345"/>
      <c r="E14" s="345"/>
      <c r="F14" s="345"/>
      <c r="G14" s="345"/>
      <c r="H14" s="346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>
      <c r="A16" s="347" t="s">
        <v>36</v>
      </c>
      <c r="B16" s="350" t="str">
        <f>VLOOKUP(J16,'пр.взв.'!B6:H133,2,FALSE)</f>
        <v>КУЦЕНКО Николай Петрович</v>
      </c>
      <c r="C16" s="350"/>
      <c r="D16" s="350"/>
      <c r="E16" s="350"/>
      <c r="F16" s="350"/>
      <c r="G16" s="350"/>
      <c r="H16" s="343" t="str">
        <f>VLOOKUP(J16,'пр.взв.'!B6:H133,3,FALSE)</f>
        <v>29.08.1992 мс</v>
      </c>
      <c r="I16" s="78"/>
      <c r="J16" s="83">
        <f>'пр.хода А'!R19</f>
        <v>9</v>
      </c>
    </row>
    <row r="17" spans="1:10" ht="18">
      <c r="A17" s="348"/>
      <c r="B17" s="351"/>
      <c r="C17" s="351"/>
      <c r="D17" s="351"/>
      <c r="E17" s="351"/>
      <c r="F17" s="351"/>
      <c r="G17" s="351"/>
      <c r="H17" s="352"/>
      <c r="I17" s="78"/>
      <c r="J17" s="79"/>
    </row>
    <row r="18" spans="1:10" ht="18">
      <c r="A18" s="348"/>
      <c r="B18" s="353" t="str">
        <f>VLOOKUP(J16,'пр.взв.'!B6:H133,4,FALSE)</f>
        <v>ЦФО</v>
      </c>
      <c r="C18" s="353"/>
      <c r="D18" s="353"/>
      <c r="E18" s="353"/>
      <c r="F18" s="353"/>
      <c r="G18" s="353"/>
      <c r="H18" s="352"/>
      <c r="I18" s="78"/>
      <c r="J18" s="79"/>
    </row>
    <row r="19" spans="1:10" ht="18.75" thickBot="1">
      <c r="A19" s="349"/>
      <c r="B19" s="345"/>
      <c r="C19" s="345"/>
      <c r="D19" s="345"/>
      <c r="E19" s="345"/>
      <c r="F19" s="345"/>
      <c r="G19" s="345"/>
      <c r="H19" s="346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18">
      <c r="A21" s="347" t="s">
        <v>36</v>
      </c>
      <c r="B21" s="350" t="str">
        <f>VLOOKUP(J21,'пр.взв.'!B6:H133,2,FALSE)</f>
        <v>КАЛИНИН Денис Александрович</v>
      </c>
      <c r="C21" s="350"/>
      <c r="D21" s="350"/>
      <c r="E21" s="350"/>
      <c r="F21" s="350"/>
      <c r="G21" s="350"/>
      <c r="H21" s="343" t="str">
        <f>VLOOKUP(J21,'пр.взв.'!B6:H133,3,FALSE)</f>
        <v>03.09.1994 кмс</v>
      </c>
      <c r="I21" s="78"/>
      <c r="J21" s="79">
        <f>'пр.хода Б'!R18</f>
        <v>14</v>
      </c>
    </row>
    <row r="22" spans="1:10" ht="18">
      <c r="A22" s="348"/>
      <c r="B22" s="351"/>
      <c r="C22" s="351"/>
      <c r="D22" s="351"/>
      <c r="E22" s="351"/>
      <c r="F22" s="351"/>
      <c r="G22" s="351"/>
      <c r="H22" s="352"/>
      <c r="I22" s="78"/>
      <c r="J22" s="79"/>
    </row>
    <row r="23" spans="1:9" ht="18">
      <c r="A23" s="348"/>
      <c r="B23" s="353" t="str">
        <f>VLOOKUP(J21,'пр.взв.'!B6:H133,4,FALSE)</f>
        <v>Мос</v>
      </c>
      <c r="C23" s="353"/>
      <c r="D23" s="353"/>
      <c r="E23" s="353"/>
      <c r="F23" s="353"/>
      <c r="G23" s="353"/>
      <c r="H23" s="352"/>
      <c r="I23" s="78"/>
    </row>
    <row r="24" spans="1:9" ht="18.75" thickBot="1">
      <c r="A24" s="349"/>
      <c r="B24" s="345"/>
      <c r="C24" s="345"/>
      <c r="D24" s="345"/>
      <c r="E24" s="345"/>
      <c r="F24" s="345"/>
      <c r="G24" s="345"/>
      <c r="H24" s="346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37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>
      <c r="A28" s="341" t="str">
        <f>'пр.взв.'!H62</f>
        <v>Кочкаров УД</v>
      </c>
      <c r="B28" s="342"/>
      <c r="C28" s="342"/>
      <c r="D28" s="342"/>
      <c r="E28" s="342"/>
      <c r="F28" s="342"/>
      <c r="G28" s="342"/>
      <c r="H28" s="343"/>
      <c r="J28">
        <f>'пр.хода А'!M31</f>
        <v>29</v>
      </c>
    </row>
    <row r="29" spans="1:8" ht="13.5" thickBot="1">
      <c r="A29" s="344"/>
      <c r="B29" s="345"/>
      <c r="C29" s="345"/>
      <c r="D29" s="345"/>
      <c r="E29" s="345"/>
      <c r="F29" s="345"/>
      <c r="G29" s="345"/>
      <c r="H29" s="346"/>
    </row>
    <row r="32" spans="1:8" ht="18">
      <c r="A32" s="78" t="s">
        <v>38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A1" sqref="A1:I1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73" t="str">
        <f>HYPERLINK('[1]реквизиты'!$A$2)</f>
        <v>Первенство России среди юниоров 1992 - 93 гг.р.</v>
      </c>
      <c r="B1" s="373"/>
      <c r="C1" s="373"/>
      <c r="D1" s="373"/>
      <c r="E1" s="373"/>
      <c r="F1" s="373"/>
      <c r="G1" s="373"/>
      <c r="H1" s="373"/>
      <c r="I1" s="373"/>
    </row>
    <row r="2" spans="4:5" ht="12.75" customHeight="1">
      <c r="D2" s="177" t="s">
        <v>55</v>
      </c>
      <c r="E2" s="178" t="str">
        <f>'пр.взв.'!G3</f>
        <v>в.к. 74  кг</v>
      </c>
    </row>
    <row r="3" ht="19.5" customHeight="1">
      <c r="C3" s="40" t="s">
        <v>28</v>
      </c>
    </row>
    <row r="4" ht="21" customHeight="1">
      <c r="C4" s="41" t="s">
        <v>11</v>
      </c>
    </row>
    <row r="5" spans="1:9" ht="12.75">
      <c r="A5" s="244" t="s">
        <v>12</v>
      </c>
      <c r="B5" s="244" t="s">
        <v>3</v>
      </c>
      <c r="C5" s="250" t="s">
        <v>4</v>
      </c>
      <c r="D5" s="244" t="s">
        <v>13</v>
      </c>
      <c r="E5" s="313" t="s">
        <v>14</v>
      </c>
      <c r="F5" s="374"/>
      <c r="G5" s="244" t="s">
        <v>15</v>
      </c>
      <c r="H5" s="244" t="s">
        <v>16</v>
      </c>
      <c r="I5" s="244" t="s">
        <v>17</v>
      </c>
    </row>
    <row r="6" spans="1:9" ht="12.75">
      <c r="A6" s="257"/>
      <c r="B6" s="257"/>
      <c r="C6" s="257"/>
      <c r="D6" s="257"/>
      <c r="E6" s="375"/>
      <c r="F6" s="376"/>
      <c r="G6" s="257"/>
      <c r="H6" s="257"/>
      <c r="I6" s="257"/>
    </row>
    <row r="7" spans="1:9" ht="12.75">
      <c r="A7" s="372"/>
      <c r="B7" s="369">
        <v>9</v>
      </c>
      <c r="C7" s="370" t="str">
        <f>VLOOKUP(B7,'пр.взв.'!B6:H133,2,FALSE)</f>
        <v>КУЦЕНКО Николай Петрович</v>
      </c>
      <c r="D7" s="370" t="str">
        <f>VLOOKUP(B7,'пр.взв.'!B6:H133,3,FALSE)</f>
        <v>29.08.1992 мс</v>
      </c>
      <c r="E7" s="192" t="str">
        <f>VLOOKUP(B7,'пр.взв.'!B6:H133,4,FALSE)</f>
        <v>ЦФО</v>
      </c>
      <c r="F7" s="365" t="str">
        <f>VLOOKUP(B7,'пр.взв.'!B6:H133,5,FALSE)</f>
        <v>Рязанская Рязань ПР</v>
      </c>
      <c r="G7" s="367"/>
      <c r="H7" s="238"/>
      <c r="I7" s="244"/>
    </row>
    <row r="8" spans="1:9" ht="12.75">
      <c r="A8" s="372"/>
      <c r="B8" s="244"/>
      <c r="C8" s="370"/>
      <c r="D8" s="370"/>
      <c r="E8" s="208"/>
      <c r="F8" s="366"/>
      <c r="G8" s="367"/>
      <c r="H8" s="238"/>
      <c r="I8" s="244"/>
    </row>
    <row r="9" spans="1:9" ht="12.75">
      <c r="A9" s="368"/>
      <c r="B9" s="369">
        <v>10</v>
      </c>
      <c r="C9" s="370" t="str">
        <f>VLOOKUP(B9,'пр.взв.'!B1:H135,2,FALSE)</f>
        <v>НИКУЛИН Иван Дмитриевич</v>
      </c>
      <c r="D9" s="370" t="str">
        <f>VLOOKUP(B9,'пр.взв.'!B1:H135,3,FALSE)</f>
        <v>20.03.1993 мс</v>
      </c>
      <c r="E9" s="192" t="str">
        <f>VLOOKUP(B9,'пр.взв.'!B1:H135,4,FALSE)</f>
        <v>УФО</v>
      </c>
      <c r="F9" s="365" t="str">
        <f>VLOOKUP(B9,'пр.взв.'!B1:H135,5,FALSE)</f>
        <v>Свердловская Екат-рг ПР </v>
      </c>
      <c r="G9" s="367"/>
      <c r="H9" s="244"/>
      <c r="I9" s="244"/>
    </row>
    <row r="10" spans="1:9" ht="12.75">
      <c r="A10" s="368"/>
      <c r="B10" s="244"/>
      <c r="C10" s="370"/>
      <c r="D10" s="370"/>
      <c r="E10" s="193"/>
      <c r="F10" s="371"/>
      <c r="G10" s="367"/>
      <c r="H10" s="244"/>
      <c r="I10" s="244"/>
    </row>
    <row r="11" spans="1:2" ht="34.5" customHeight="1">
      <c r="A11" s="31" t="s">
        <v>18</v>
      </c>
      <c r="B11" s="31"/>
    </row>
    <row r="12" spans="2:9" ht="19.5" customHeight="1">
      <c r="B12" s="31" t="s">
        <v>0</v>
      </c>
      <c r="C12" s="42"/>
      <c r="D12" s="42"/>
      <c r="E12" s="42"/>
      <c r="F12" s="42"/>
      <c r="G12" s="42"/>
      <c r="H12" s="42"/>
      <c r="I12" s="42"/>
    </row>
    <row r="13" spans="2:9" ht="19.5" customHeight="1">
      <c r="B13" s="31" t="s">
        <v>1</v>
      </c>
      <c r="C13" s="42"/>
      <c r="D13" s="42"/>
      <c r="E13" s="42"/>
      <c r="F13" s="42"/>
      <c r="G13" s="42"/>
      <c r="H13" s="42"/>
      <c r="I13" s="42"/>
    </row>
    <row r="14" ht="19.5" customHeight="1"/>
    <row r="15" ht="24" customHeight="1">
      <c r="C15" s="13" t="s">
        <v>56</v>
      </c>
    </row>
    <row r="16" spans="3:5" ht="12.75" customHeight="1">
      <c r="C16" s="41" t="s">
        <v>19</v>
      </c>
      <c r="E16" s="178" t="str">
        <f>'пр.взв.'!G3</f>
        <v>в.к. 74  кг</v>
      </c>
    </row>
    <row r="17" spans="1:9" ht="12.75">
      <c r="A17" s="244" t="s">
        <v>12</v>
      </c>
      <c r="B17" s="244" t="s">
        <v>3</v>
      </c>
      <c r="C17" s="250" t="s">
        <v>4</v>
      </c>
      <c r="D17" s="244" t="s">
        <v>13</v>
      </c>
      <c r="E17" s="313" t="s">
        <v>14</v>
      </c>
      <c r="F17" s="374"/>
      <c r="G17" s="244" t="s">
        <v>15</v>
      </c>
      <c r="H17" s="244" t="s">
        <v>16</v>
      </c>
      <c r="I17" s="244" t="s">
        <v>17</v>
      </c>
    </row>
    <row r="18" spans="1:9" ht="12.75">
      <c r="A18" s="257"/>
      <c r="B18" s="257"/>
      <c r="C18" s="257"/>
      <c r="D18" s="257"/>
      <c r="E18" s="375"/>
      <c r="F18" s="376"/>
      <c r="G18" s="257"/>
      <c r="H18" s="257"/>
      <c r="I18" s="257"/>
    </row>
    <row r="19" spans="1:9" ht="12.75">
      <c r="A19" s="372"/>
      <c r="B19" s="369">
        <v>14</v>
      </c>
      <c r="C19" s="370" t="str">
        <f>VLOOKUP(B19,'пр.взв.'!B18:H145,2,FALSE)</f>
        <v>КАЛИНИН Денис Александрович</v>
      </c>
      <c r="D19" s="370" t="str">
        <f>VLOOKUP(B19,'пр.взв.'!B18:H145,3,FALSE)</f>
        <v>03.09.1994 кмс</v>
      </c>
      <c r="E19" s="192" t="str">
        <f>VLOOKUP(B19,'пр.взв.'!B18:H145,4,FALSE)</f>
        <v>Мос</v>
      </c>
      <c r="F19" s="365" t="str">
        <f>VLOOKUP(B19,'пр.взв.'!B18:H145,5,FALSE)</f>
        <v>Москва МСК Самбо-70</v>
      </c>
      <c r="G19" s="367"/>
      <c r="H19" s="238"/>
      <c r="I19" s="244"/>
    </row>
    <row r="20" spans="1:9" ht="12.75">
      <c r="A20" s="372"/>
      <c r="B20" s="244"/>
      <c r="C20" s="370"/>
      <c r="D20" s="370"/>
      <c r="E20" s="208"/>
      <c r="F20" s="366"/>
      <c r="G20" s="367"/>
      <c r="H20" s="238"/>
      <c r="I20" s="244"/>
    </row>
    <row r="21" spans="1:9" ht="12.75">
      <c r="A21" s="368"/>
      <c r="B21" s="369">
        <v>23</v>
      </c>
      <c r="C21" s="370" t="str">
        <f>VLOOKUP(B21,'пр.взв.'!B13:H147,2,FALSE)</f>
        <v>КОНДРАШОВ Игорь Константинович</v>
      </c>
      <c r="D21" s="370" t="str">
        <f>VLOOKUP(B21,'пр.взв.'!B13:H147,3,FALSE)</f>
        <v>10.06.1992 мс</v>
      </c>
      <c r="E21" s="192" t="str">
        <f>VLOOKUP(B21,'пр.взв.'!B13:H147,4,FALSE)</f>
        <v>Мос</v>
      </c>
      <c r="F21" s="365" t="str">
        <f>VLOOKUP(B21,'пр.взв.'!B13:H147,5,FALSE)</f>
        <v>Москва МСК Самбо-70</v>
      </c>
      <c r="G21" s="367" t="s">
        <v>205</v>
      </c>
      <c r="H21" s="244"/>
      <c r="I21" s="244"/>
    </row>
    <row r="22" spans="1:9" ht="12.75">
      <c r="A22" s="368"/>
      <c r="B22" s="244"/>
      <c r="C22" s="370"/>
      <c r="D22" s="370"/>
      <c r="E22" s="193"/>
      <c r="F22" s="371"/>
      <c r="G22" s="367"/>
      <c r="H22" s="244"/>
      <c r="I22" s="244"/>
    </row>
    <row r="23" spans="1:2" ht="32.25" customHeight="1">
      <c r="A23" s="31" t="s">
        <v>18</v>
      </c>
      <c r="B23" s="31"/>
    </row>
    <row r="24" spans="2:9" ht="19.5" customHeight="1">
      <c r="B24" s="31" t="s">
        <v>0</v>
      </c>
      <c r="C24" s="42"/>
      <c r="D24" s="42"/>
      <c r="E24" s="42"/>
      <c r="F24" s="42"/>
      <c r="G24" s="42"/>
      <c r="H24" s="42"/>
      <c r="I24" s="42"/>
    </row>
    <row r="25" spans="2:9" ht="19.5" customHeight="1">
      <c r="B25" s="31" t="s">
        <v>1</v>
      </c>
      <c r="C25" s="42"/>
      <c r="D25" s="42"/>
      <c r="E25" s="42"/>
      <c r="F25" s="42"/>
      <c r="G25" s="42"/>
      <c r="H25" s="42"/>
      <c r="I25" s="42"/>
    </row>
    <row r="28" ht="12.75" customHeight="1"/>
    <row r="29" spans="3:5" ht="15.75" customHeight="1">
      <c r="C29" s="39" t="s">
        <v>20</v>
      </c>
      <c r="E29" s="178" t="str">
        <f>'пр.взв.'!G3</f>
        <v>в.к. 74  кг</v>
      </c>
    </row>
    <row r="30" spans="1:9" ht="12.75">
      <c r="A30" s="244" t="s">
        <v>12</v>
      </c>
      <c r="B30" s="244" t="s">
        <v>3</v>
      </c>
      <c r="C30" s="250" t="s">
        <v>4</v>
      </c>
      <c r="D30" s="244" t="s">
        <v>13</v>
      </c>
      <c r="E30" s="313" t="s">
        <v>14</v>
      </c>
      <c r="F30" s="374"/>
      <c r="G30" s="244" t="s">
        <v>15</v>
      </c>
      <c r="H30" s="244" t="s">
        <v>16</v>
      </c>
      <c r="I30" s="244" t="s">
        <v>17</v>
      </c>
    </row>
    <row r="31" spans="1:9" ht="12.75">
      <c r="A31" s="257"/>
      <c r="B31" s="257"/>
      <c r="C31" s="257"/>
      <c r="D31" s="257"/>
      <c r="E31" s="375"/>
      <c r="F31" s="376"/>
      <c r="G31" s="257"/>
      <c r="H31" s="257"/>
      <c r="I31" s="257"/>
    </row>
    <row r="32" spans="1:9" ht="12.75">
      <c r="A32" s="372"/>
      <c r="B32" s="369">
        <v>29</v>
      </c>
      <c r="C32" s="370" t="str">
        <f>VLOOKUP(B32,'пр.взв.'!B1:H158,2,FALSE)</f>
        <v>БАЙКУЛОВ Камал Али-Муратович</v>
      </c>
      <c r="D32" s="370" t="str">
        <f>VLOOKUP(B32,'пр.взв.'!B3:H158,3,FALSE)</f>
        <v>19.01.1992 мс</v>
      </c>
      <c r="E32" s="192" t="str">
        <f>VLOOKUP(B32,'пр.взв.'!B1:H158,4,FALSE)</f>
        <v>СКФО</v>
      </c>
      <c r="F32" s="365" t="str">
        <f>VLOOKUP(B32,'пр.взв.'!B1:H158,5,FALSE)</f>
        <v>КЧР Черкесск МО</v>
      </c>
      <c r="G32" s="367"/>
      <c r="H32" s="238"/>
      <c r="I32" s="244"/>
    </row>
    <row r="33" spans="1:9" ht="12.75">
      <c r="A33" s="372"/>
      <c r="B33" s="244"/>
      <c r="C33" s="370"/>
      <c r="D33" s="370"/>
      <c r="E33" s="208"/>
      <c r="F33" s="366"/>
      <c r="G33" s="367"/>
      <c r="H33" s="238"/>
      <c r="I33" s="244"/>
    </row>
    <row r="34" spans="1:9" ht="12.75">
      <c r="A34" s="368"/>
      <c r="B34" s="369">
        <v>28</v>
      </c>
      <c r="C34" s="370" t="str">
        <f>VLOOKUP(B34,'пр.взв.'!B2:H160,2,FALSE)</f>
        <v>ОДИНЦОВ Григорий Сергеевич</v>
      </c>
      <c r="D34" s="370" t="str">
        <f>VLOOKUP(B34,'пр.взв.'!B2:H160,3,FALSE)</f>
        <v>18.08.1992 кмс</v>
      </c>
      <c r="E34" s="192" t="str">
        <f>VLOOKUP(B34,'пр.взв.'!B2:H160,4,FALSE)</f>
        <v>ЦФО</v>
      </c>
      <c r="F34" s="365" t="str">
        <f>VLOOKUP(B34,'пр.взв.'!B2:H160,5,FALSE)</f>
        <v>Рязанская Рязань ПР</v>
      </c>
      <c r="G34" s="367"/>
      <c r="H34" s="244"/>
      <c r="I34" s="244"/>
    </row>
    <row r="35" spans="1:9" ht="12.75">
      <c r="A35" s="368"/>
      <c r="B35" s="244"/>
      <c r="C35" s="370"/>
      <c r="D35" s="370"/>
      <c r="E35" s="193"/>
      <c r="F35" s="371"/>
      <c r="G35" s="367"/>
      <c r="H35" s="244"/>
      <c r="I35" s="244"/>
    </row>
    <row r="36" spans="1:2" ht="38.25" customHeight="1">
      <c r="A36" s="31" t="s">
        <v>18</v>
      </c>
      <c r="B36" s="31"/>
    </row>
    <row r="37" spans="2:9" ht="19.5" customHeight="1">
      <c r="B37" s="31" t="s">
        <v>0</v>
      </c>
      <c r="C37" s="42"/>
      <c r="D37" s="42"/>
      <c r="E37" s="42"/>
      <c r="F37" s="42"/>
      <c r="G37" s="42"/>
      <c r="H37" s="42"/>
      <c r="I37" s="42"/>
    </row>
    <row r="38" spans="2:9" ht="19.5" customHeight="1">
      <c r="B38" s="31" t="s">
        <v>1</v>
      </c>
      <c r="C38" s="42"/>
      <c r="D38" s="42"/>
      <c r="E38" s="42"/>
      <c r="F38" s="42"/>
      <c r="G38" s="42"/>
      <c r="H38" s="42"/>
      <c r="I38" s="42"/>
    </row>
    <row r="42" spans="1:7" ht="12.75">
      <c r="A42" s="25">
        <f>HYPERLINK('[1]реквизиты'!$A$20)</f>
      </c>
      <c r="B42" s="30"/>
      <c r="C42" s="30"/>
      <c r="D42" s="30"/>
      <c r="E42" s="12"/>
      <c r="F42" s="43">
        <f>HYPERLINK('[1]реквизиты'!$G$20)</f>
      </c>
      <c r="G42" s="28">
        <f>HYPERLINK('[1]реквизиты'!$G$21)</f>
      </c>
    </row>
    <row r="43" spans="1:7" ht="12.75">
      <c r="A43" s="30"/>
      <c r="B43" s="30"/>
      <c r="C43" s="30"/>
      <c r="D43" s="30"/>
      <c r="E43" s="12"/>
      <c r="F43" s="75"/>
      <c r="G43" s="12"/>
    </row>
    <row r="44" spans="1:7" ht="12.75">
      <c r="A44" s="27">
        <f>HYPERLINK('[1]реквизиты'!$A$22)</f>
      </c>
      <c r="C44" s="30"/>
      <c r="D44" s="30"/>
      <c r="E44" s="26"/>
      <c r="F44" s="43">
        <f>HYPERLINK('[1]реквизиты'!$G$22)</f>
      </c>
      <c r="G44" s="29">
        <f>HYPERLINK('[1]реквизиты'!$G$23)</f>
      </c>
    </row>
    <row r="45" spans="3:6" ht="12.75">
      <c r="C45" s="12"/>
      <c r="D45" s="12"/>
      <c r="E45" s="12"/>
      <c r="F45" s="12"/>
    </row>
  </sheetData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A34:A35"/>
    <mergeCell ref="B34:B35"/>
    <mergeCell ref="C34:C35"/>
    <mergeCell ref="D34:D35"/>
    <mergeCell ref="F32:F33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1">
      <selection activeCell="A1" sqref="A1:H1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87" t="str">
        <f>HYPERLINK('[1]реквизиты'!$A$2)</f>
        <v>Первенство России среди юниоров 1992 - 93 гг.р.</v>
      </c>
      <c r="B1" s="387"/>
      <c r="C1" s="387"/>
      <c r="D1" s="387"/>
      <c r="E1" s="387"/>
      <c r="F1" s="387"/>
      <c r="G1" s="387"/>
      <c r="H1" s="387"/>
    </row>
    <row r="2" spans="1:8" ht="13.5" customHeight="1" thickBot="1">
      <c r="A2" s="235"/>
      <c r="B2" s="388"/>
      <c r="C2" s="388"/>
      <c r="D2" s="388"/>
      <c r="E2" s="388"/>
      <c r="F2" s="388"/>
      <c r="G2" s="388"/>
      <c r="H2" s="389" t="str">
        <f>HYPERLINK('пр.взв.'!G3)</f>
        <v>в.к. 74  кг</v>
      </c>
    </row>
    <row r="3" spans="1:8" ht="12" customHeight="1">
      <c r="A3" s="381">
        <v>2</v>
      </c>
      <c r="B3" s="382" t="str">
        <f>VLOOKUP(A3,'пр.взв.'!B5:C132,2,FALSE)</f>
        <v>МАЛИГОВ Лом-Али Лечиевич</v>
      </c>
      <c r="C3" s="382" t="str">
        <f>VLOOKUP(A3,'пр.взв.'!B5:H132,3,FALSE)</f>
        <v>04.04.1992 мс</v>
      </c>
      <c r="D3" s="382" t="str">
        <f>VLOOKUP(A3,'пр.взв.'!B5:F132,4,FALSE)</f>
        <v>СКФО</v>
      </c>
      <c r="H3" s="389"/>
    </row>
    <row r="4" spans="1:8" ht="12" customHeight="1">
      <c r="A4" s="377"/>
      <c r="B4" s="383"/>
      <c r="C4" s="383"/>
      <c r="D4" s="383"/>
      <c r="E4" s="1"/>
      <c r="F4" s="1"/>
      <c r="H4" s="389" t="s">
        <v>10</v>
      </c>
    </row>
    <row r="5" spans="1:8" ht="12" customHeight="1">
      <c r="A5" s="377">
        <v>34</v>
      </c>
      <c r="B5" s="379" t="str">
        <f>VLOOKUP(A5,'пр.взв.'!B7:C134,2,FALSE)</f>
        <v> АЛИЕВ Бари Титалович</v>
      </c>
      <c r="C5" s="379" t="str">
        <f>VLOOKUP(A5,'пр.взв.'!B7:H134,3,FALSE)</f>
        <v>02.11.1993 кмс</v>
      </c>
      <c r="D5" s="379" t="str">
        <f>VLOOKUP(A5,'пр.взв.'!B7:F134,4,FALSE)</f>
        <v>ЮФО</v>
      </c>
      <c r="E5" s="3"/>
      <c r="F5" s="1"/>
      <c r="G5" s="1"/>
      <c r="H5" s="389"/>
    </row>
    <row r="6" spans="1:7" ht="12" customHeight="1" thickBot="1">
      <c r="A6" s="378"/>
      <c r="B6" s="380"/>
      <c r="C6" s="380"/>
      <c r="D6" s="380"/>
      <c r="E6" s="4"/>
      <c r="F6" s="8"/>
      <c r="G6" s="1"/>
    </row>
    <row r="7" spans="1:7" ht="12" customHeight="1">
      <c r="A7" s="381">
        <v>18</v>
      </c>
      <c r="B7" s="382" t="str">
        <f>VLOOKUP(A7,'пр.взв.'!B9:C136,2,FALSE)</f>
        <v>ЦЕЧОЕВ Магомед Хасанович</v>
      </c>
      <c r="C7" s="382" t="str">
        <f>VLOOKUP(A7,'пр.взв.'!B9:H136,3,FALSE)</f>
        <v>10.03.1992 мс</v>
      </c>
      <c r="D7" s="382" t="str">
        <f>VLOOKUP(A7,'пр.взв.'!B9:F136,4,FALSE)</f>
        <v>СФО</v>
      </c>
      <c r="E7" s="4"/>
      <c r="F7" s="5"/>
      <c r="G7" s="1"/>
    </row>
    <row r="8" spans="1:7" ht="12" customHeight="1">
      <c r="A8" s="377"/>
      <c r="B8" s="383"/>
      <c r="C8" s="383"/>
      <c r="D8" s="383"/>
      <c r="E8" s="9"/>
      <c r="F8" s="6"/>
      <c r="G8" s="1"/>
    </row>
    <row r="9" spans="1:7" ht="12" customHeight="1">
      <c r="A9" s="377">
        <v>50</v>
      </c>
      <c r="B9" s="379">
        <f>VLOOKUP(A9,'пр.взв.'!B11:C138,2,FALSE)</f>
        <v>0</v>
      </c>
      <c r="C9" s="379">
        <f>VLOOKUP(A9,'пр.взв.'!B11:H138,3,FALSE)</f>
        <v>0</v>
      </c>
      <c r="D9" s="379">
        <f>VLOOKUP(A9,'пр.взв.'!B11:F138,4,FALSE)</f>
        <v>0</v>
      </c>
      <c r="E9" s="2"/>
      <c r="F9" s="6"/>
      <c r="G9" s="1"/>
    </row>
    <row r="10" spans="1:7" ht="12" customHeight="1" thickBot="1">
      <c r="A10" s="378"/>
      <c r="B10" s="380"/>
      <c r="C10" s="380"/>
      <c r="D10" s="380"/>
      <c r="E10" s="1"/>
      <c r="F10" s="6"/>
      <c r="G10" s="8"/>
    </row>
    <row r="11" spans="1:7" ht="12" customHeight="1">
      <c r="A11" s="381">
        <v>10</v>
      </c>
      <c r="B11" s="382" t="str">
        <f>VLOOKUP(A11,'пр.взв.'!B13:C140,2,FALSE)</f>
        <v>НИКУЛИН Иван Дмитриевич</v>
      </c>
      <c r="C11" s="382" t="str">
        <f>VLOOKUP(A11,'пр.взв.'!B13:H140,3,FALSE)</f>
        <v>20.03.1993 мс</v>
      </c>
      <c r="D11" s="382" t="str">
        <f>VLOOKUP(A11,'пр.взв.'!B13:F140,4,FALSE)</f>
        <v>УФО</v>
      </c>
      <c r="E11" s="1"/>
      <c r="F11" s="6"/>
      <c r="G11" s="5"/>
    </row>
    <row r="12" spans="1:7" ht="12" customHeight="1">
      <c r="A12" s="377"/>
      <c r="B12" s="383"/>
      <c r="C12" s="383"/>
      <c r="D12" s="383"/>
      <c r="E12" s="7"/>
      <c r="F12" s="6"/>
      <c r="G12" s="6"/>
    </row>
    <row r="13" spans="1:7" ht="12" customHeight="1">
      <c r="A13" s="377">
        <v>42</v>
      </c>
      <c r="B13" s="379">
        <f>VLOOKUP(A13,'пр.взв.'!B15:C142,2,FALSE)</f>
        <v>0</v>
      </c>
      <c r="C13" s="379">
        <f>VLOOKUP(A13,'пр.взв.'!B15:H142,3,FALSE)</f>
        <v>0</v>
      </c>
      <c r="D13" s="379">
        <f>VLOOKUP(A13,'пр.взв.'!B15:F142,4,FALSE)</f>
        <v>0</v>
      </c>
      <c r="E13" s="3"/>
      <c r="F13" s="6"/>
      <c r="G13" s="6"/>
    </row>
    <row r="14" spans="1:7" ht="12" customHeight="1" thickBot="1">
      <c r="A14" s="378"/>
      <c r="B14" s="380"/>
      <c r="C14" s="380"/>
      <c r="D14" s="380"/>
      <c r="E14" s="4"/>
      <c r="F14" s="10"/>
      <c r="G14" s="6"/>
    </row>
    <row r="15" spans="1:7" ht="12" customHeight="1">
      <c r="A15" s="381">
        <v>26</v>
      </c>
      <c r="B15" s="382" t="str">
        <f>VLOOKUP(A15,'пр.взв.'!B17:C144,2,FALSE)</f>
        <v>КСЕНОФОНТОВ Филипп Валерьевич</v>
      </c>
      <c r="C15" s="382" t="str">
        <f>VLOOKUP(A15,'пр.взв.'!B17:H144,3,FALSE)</f>
        <v>13.01.1993 кмс</v>
      </c>
      <c r="D15" s="382" t="str">
        <f>VLOOKUP(A15,'пр.взв.'!B17:F144,4,FALSE)</f>
        <v>ПФО</v>
      </c>
      <c r="E15" s="4"/>
      <c r="F15" s="1"/>
      <c r="G15" s="6"/>
    </row>
    <row r="16" spans="1:7" ht="12" customHeight="1">
      <c r="A16" s="377"/>
      <c r="B16" s="383"/>
      <c r="C16" s="383"/>
      <c r="D16" s="383"/>
      <c r="E16" s="9"/>
      <c r="F16" s="1"/>
      <c r="G16" s="6"/>
    </row>
    <row r="17" spans="1:7" ht="12" customHeight="1">
      <c r="A17" s="377">
        <v>58</v>
      </c>
      <c r="B17" s="379">
        <f>VLOOKUP(A17,'пр.взв.'!B19:C146,2,FALSE)</f>
        <v>0</v>
      </c>
      <c r="C17" s="379">
        <f>VLOOKUP(A17,'пр.взв.'!B19:H146,3,FALSE)</f>
        <v>0</v>
      </c>
      <c r="D17" s="379">
        <f>VLOOKUP(A17,'пр.взв.'!B19:F146,4,FALSE)</f>
        <v>0</v>
      </c>
      <c r="E17" s="2"/>
      <c r="F17" s="1"/>
      <c r="G17" s="6"/>
    </row>
    <row r="18" spans="1:7" ht="12" customHeight="1" thickBot="1">
      <c r="A18" s="378"/>
      <c r="B18" s="380"/>
      <c r="C18" s="380"/>
      <c r="D18" s="380"/>
      <c r="E18" s="1"/>
      <c r="F18" s="1"/>
      <c r="G18" s="6"/>
    </row>
    <row r="19" spans="1:8" ht="12" customHeight="1">
      <c r="A19" s="381">
        <v>6</v>
      </c>
      <c r="B19" s="382" t="str">
        <f>VLOOKUP(A19,'пр.взв.'!B5:C132,2,FALSE)</f>
        <v>ГАВРИЛЮК Александр Александрович</v>
      </c>
      <c r="C19" s="382" t="str">
        <f>VLOOKUP(A19,'пр.взв.'!B5:H132,3,FALSE)</f>
        <v>23.04.1992 кмс</v>
      </c>
      <c r="D19" s="382" t="str">
        <f>VLOOKUP(A19,'пр.взв.'!B5:H132,4,FALSE)</f>
        <v>ЦФО</v>
      </c>
      <c r="E19" s="1"/>
      <c r="F19" s="1"/>
      <c r="G19" s="6"/>
      <c r="H19" s="37"/>
    </row>
    <row r="20" spans="1:8" ht="12" customHeight="1">
      <c r="A20" s="377"/>
      <c r="B20" s="383"/>
      <c r="C20" s="383"/>
      <c r="D20" s="383"/>
      <c r="E20" s="7"/>
      <c r="F20" s="1"/>
      <c r="G20" s="6"/>
      <c r="H20" s="36"/>
    </row>
    <row r="21" spans="1:8" ht="12" customHeight="1">
      <c r="A21" s="377">
        <v>38</v>
      </c>
      <c r="B21" s="379" t="str">
        <f>VLOOKUP(A21,'пр.взв.'!B23:C150,2,FALSE)</f>
        <v>ЧИНКОВ Алексей Андреевич</v>
      </c>
      <c r="C21" s="379" t="str">
        <f>VLOOKUP(A21,'пр.взв.'!B23:H150,3,FALSE)</f>
        <v>12.09.1992 кмс</v>
      </c>
      <c r="D21" s="379" t="str">
        <f>VLOOKUP(A21,'пр.взв.'!B23:F150,4,FALSE)</f>
        <v>ЮФО</v>
      </c>
      <c r="E21" s="3"/>
      <c r="F21" s="1"/>
      <c r="G21" s="6"/>
      <c r="H21" s="36"/>
    </row>
    <row r="22" spans="1:8" ht="12" customHeight="1" thickBot="1">
      <c r="A22" s="378"/>
      <c r="B22" s="380"/>
      <c r="C22" s="380"/>
      <c r="D22" s="380"/>
      <c r="E22" s="4"/>
      <c r="F22" s="8"/>
      <c r="G22" s="6"/>
      <c r="H22" s="36"/>
    </row>
    <row r="23" spans="1:8" ht="12" customHeight="1">
      <c r="A23" s="381">
        <v>22</v>
      </c>
      <c r="B23" s="382" t="str">
        <f>VLOOKUP(A23,'пр.взв.'!B25:C152,2,FALSE)</f>
        <v>УЛЬЯНИН Виктор Александрович</v>
      </c>
      <c r="C23" s="382" t="str">
        <f>VLOOKUP(A23,'пр.взв.'!B25:H152,3,FALSE)</f>
        <v>07.01.1993 кмс</v>
      </c>
      <c r="D23" s="382" t="str">
        <f>VLOOKUP(A23,'пр.взв.'!B25:F152,4,FALSE)</f>
        <v>ПФО</v>
      </c>
      <c r="E23" s="4"/>
      <c r="F23" s="5"/>
      <c r="G23" s="6"/>
      <c r="H23" s="36"/>
    </row>
    <row r="24" spans="1:8" ht="12" customHeight="1">
      <c r="A24" s="377"/>
      <c r="B24" s="383"/>
      <c r="C24" s="383"/>
      <c r="D24" s="383"/>
      <c r="E24" s="9"/>
      <c r="F24" s="6"/>
      <c r="G24" s="6"/>
      <c r="H24" s="36"/>
    </row>
    <row r="25" spans="1:8" ht="12" customHeight="1">
      <c r="A25" s="377">
        <v>54</v>
      </c>
      <c r="B25" s="379">
        <f>VLOOKUP(A25,'пр.взв.'!B27:C154,2,FALSE)</f>
        <v>0</v>
      </c>
      <c r="C25" s="379">
        <f>VLOOKUP(A25,'пр.взв.'!B27:H154,3,FALSE)</f>
        <v>0</v>
      </c>
      <c r="D25" s="379">
        <f>VLOOKUP(A25,'пр.взв.'!B27:F154,4,FALSE)</f>
        <v>0</v>
      </c>
      <c r="E25" s="2"/>
      <c r="F25" s="6"/>
      <c r="G25" s="6"/>
      <c r="H25" s="36"/>
    </row>
    <row r="26" spans="1:8" ht="12" customHeight="1" thickBot="1">
      <c r="A26" s="378"/>
      <c r="B26" s="380"/>
      <c r="C26" s="380"/>
      <c r="D26" s="380"/>
      <c r="E26" s="1"/>
      <c r="F26" s="6"/>
      <c r="G26" s="6"/>
      <c r="H26" s="36"/>
    </row>
    <row r="27" spans="1:8" ht="12" customHeight="1">
      <c r="A27" s="381">
        <v>14</v>
      </c>
      <c r="B27" s="382" t="str">
        <f>VLOOKUP(A27,'пр.взв.'!B29:C156,2,FALSE)</f>
        <v>КАЛИНИН Денис Александрович</v>
      </c>
      <c r="C27" s="382" t="str">
        <f>VLOOKUP(A27,'пр.взв.'!B29:H156,3,FALSE)</f>
        <v>03.09.1994 кмс</v>
      </c>
      <c r="D27" s="382" t="str">
        <f>VLOOKUP(A27,'пр.взв.'!B29:F156,4,FALSE)</f>
        <v>Мос</v>
      </c>
      <c r="E27" s="1"/>
      <c r="F27" s="6"/>
      <c r="G27" s="10"/>
      <c r="H27" s="36"/>
    </row>
    <row r="28" spans="1:8" ht="12" customHeight="1">
      <c r="A28" s="377"/>
      <c r="B28" s="383"/>
      <c r="C28" s="383"/>
      <c r="D28" s="383"/>
      <c r="E28" s="7"/>
      <c r="F28" s="6"/>
      <c r="G28" s="1"/>
      <c r="H28" s="36"/>
    </row>
    <row r="29" spans="1:8" ht="12" customHeight="1">
      <c r="A29" s="377">
        <v>46</v>
      </c>
      <c r="B29" s="379">
        <f>VLOOKUP(A29,'пр.взв.'!B31:C158,2,FALSE)</f>
        <v>0</v>
      </c>
      <c r="C29" s="379">
        <f>VLOOKUP(A29,'пр.взв.'!B31:H158,3,FALSE)</f>
        <v>0</v>
      </c>
      <c r="D29" s="379">
        <f>VLOOKUP(A29,'пр.взв.'!B31:F158,4,FALSE)</f>
        <v>0</v>
      </c>
      <c r="E29" s="3"/>
      <c r="F29" s="6"/>
      <c r="G29" s="1"/>
      <c r="H29" s="36"/>
    </row>
    <row r="30" spans="1:8" ht="12" customHeight="1" thickBot="1">
      <c r="A30" s="378"/>
      <c r="B30" s="380"/>
      <c r="C30" s="380"/>
      <c r="D30" s="380"/>
      <c r="E30" s="4"/>
      <c r="F30" s="10"/>
      <c r="G30" s="1"/>
      <c r="H30" s="36"/>
    </row>
    <row r="31" spans="1:8" ht="12" customHeight="1">
      <c r="A31" s="381">
        <v>30</v>
      </c>
      <c r="B31" s="382" t="str">
        <f>VLOOKUP(A31,'пр.взв.'!B33:C160,2,FALSE)</f>
        <v>СЕДРАКЯН Карен Нерсесович</v>
      </c>
      <c r="C31" s="382" t="str">
        <f>VLOOKUP(A31,'пр.взв.'!B33:H160,3,FALSE)</f>
        <v>04.10.1992 кмс</v>
      </c>
      <c r="D31" s="382" t="str">
        <f>VLOOKUP(A31,'пр.взв.'!B33:F160,4,FALSE)</f>
        <v>ЦФО</v>
      </c>
      <c r="E31" s="4"/>
      <c r="F31" s="1"/>
      <c r="G31" s="1"/>
      <c r="H31" s="36"/>
    </row>
    <row r="32" spans="1:8" ht="12" customHeight="1">
      <c r="A32" s="377"/>
      <c r="B32" s="383"/>
      <c r="C32" s="383"/>
      <c r="D32" s="383"/>
      <c r="E32" s="9"/>
      <c r="F32" s="1"/>
      <c r="G32" s="1"/>
      <c r="H32" s="36"/>
    </row>
    <row r="33" spans="1:8" ht="12" customHeight="1">
      <c r="A33" s="377">
        <v>62</v>
      </c>
      <c r="B33" s="379">
        <f>VLOOKUP(A33,'пр.взв.'!B35:C162,2,FALSE)</f>
        <v>0</v>
      </c>
      <c r="C33" s="379">
        <f>VLOOKUP(A33,'пр.взв.'!B35:H162,3,FALSE)</f>
        <v>0</v>
      </c>
      <c r="D33" s="379">
        <f>VLOOKUP(A33,'пр.взв.'!B35:F162,4,FALSE)</f>
        <v>0</v>
      </c>
      <c r="E33" s="2"/>
      <c r="F33" s="1"/>
      <c r="G33" s="1"/>
      <c r="H33" s="36"/>
    </row>
    <row r="34" spans="1:8" ht="12" customHeight="1" thickBot="1">
      <c r="A34" s="378"/>
      <c r="B34" s="380"/>
      <c r="C34" s="380"/>
      <c r="D34" s="380"/>
      <c r="H34" s="36"/>
    </row>
    <row r="35" spans="1:8" ht="12" customHeight="1" thickBot="1">
      <c r="A35" s="46"/>
      <c r="B35" s="49"/>
      <c r="C35" s="49"/>
      <c r="D35" s="50"/>
      <c r="E35" s="1"/>
      <c r="F35" s="1"/>
      <c r="G35" s="1"/>
      <c r="H35" s="38"/>
    </row>
    <row r="36" spans="1:8" ht="12" customHeight="1">
      <c r="A36" s="381">
        <v>4</v>
      </c>
      <c r="B36" s="382" t="str">
        <f>VLOOKUP(A36,'пр.взв.'!B5:H132,2,FALSE)</f>
        <v>УИН Айдын Анатольевич</v>
      </c>
      <c r="C36" s="382" t="str">
        <f>VLOOKUP(A36,'пр.взв.'!B5:H132,3,FALSE)</f>
        <v>25.03.1992 кмс</v>
      </c>
      <c r="D36" s="382" t="str">
        <f>VLOOKUP(A36,'пр.взв.'!B5:H132,4,FALSE)</f>
        <v>УФО</v>
      </c>
      <c r="H36" s="36"/>
    </row>
    <row r="37" spans="1:8" ht="12" customHeight="1">
      <c r="A37" s="377"/>
      <c r="B37" s="383"/>
      <c r="C37" s="383"/>
      <c r="D37" s="383"/>
      <c r="E37" s="1"/>
      <c r="F37" s="1"/>
      <c r="H37" s="36"/>
    </row>
    <row r="38" spans="1:8" ht="12" customHeight="1">
      <c r="A38" s="377">
        <v>36</v>
      </c>
      <c r="B38" s="379" t="str">
        <f>VLOOKUP(A38,'пр.взв.'!B7:H134,2,FALSE)</f>
        <v>БОРОК Илья Григорьевич </v>
      </c>
      <c r="C38" s="379" t="str">
        <f>VLOOKUP(A38,'пр.взв.'!B7:H134,3,FALSE)</f>
        <v>10.08.1993 кмс</v>
      </c>
      <c r="D38" s="379" t="str">
        <f>VLOOKUP(A38,'пр.взв.'!B7:H134,4,FALSE)</f>
        <v>С.П.</v>
      </c>
      <c r="E38" s="3"/>
      <c r="F38" s="1"/>
      <c r="G38" s="1"/>
      <c r="H38" s="36"/>
    </row>
    <row r="39" spans="1:8" ht="12" customHeight="1" thickBot="1">
      <c r="A39" s="378"/>
      <c r="B39" s="380"/>
      <c r="C39" s="380"/>
      <c r="D39" s="380"/>
      <c r="E39" s="4"/>
      <c r="F39" s="8"/>
      <c r="G39" s="1"/>
      <c r="H39" s="36"/>
    </row>
    <row r="40" spans="1:8" ht="12" customHeight="1">
      <c r="A40" s="384">
        <v>20</v>
      </c>
      <c r="B40" s="382" t="str">
        <f>VLOOKUP(A40,'пр.взв.'!B9:H136,2,FALSE)</f>
        <v>ПАНКРАШИН Игорь Дмитриевич</v>
      </c>
      <c r="C40" s="382" t="str">
        <f>VLOOKUP(A40,'пр.взв.'!B9:H136,3,FALSE)</f>
        <v>20.12.93 кмс</v>
      </c>
      <c r="D40" s="382" t="str">
        <f>VLOOKUP(A40,'пр.взв.'!B9:H136,4,FALSE)</f>
        <v>УФО</v>
      </c>
      <c r="E40" s="4"/>
      <c r="F40" s="5"/>
      <c r="G40" s="1"/>
      <c r="H40" s="36"/>
    </row>
    <row r="41" spans="1:8" ht="12" customHeight="1">
      <c r="A41" s="377"/>
      <c r="B41" s="383"/>
      <c r="C41" s="383"/>
      <c r="D41" s="383"/>
      <c r="E41" s="9"/>
      <c r="F41" s="6"/>
      <c r="G41" s="1"/>
      <c r="H41" s="36"/>
    </row>
    <row r="42" spans="1:8" ht="12" customHeight="1">
      <c r="A42" s="377">
        <v>52</v>
      </c>
      <c r="B42" s="379">
        <f>VLOOKUP(A42,'пр.взв.'!B11:H138,2,FALSE)</f>
        <v>0</v>
      </c>
      <c r="C42" s="379">
        <f>VLOOKUP(A42,'пр.взв.'!B11:H138,3,FALSE)</f>
        <v>0</v>
      </c>
      <c r="D42" s="379">
        <f>VLOOKUP(A42,'пр.взв.'!B11:H138,4,FALSE)</f>
        <v>0</v>
      </c>
      <c r="E42" s="2"/>
      <c r="F42" s="6"/>
      <c r="G42" s="1"/>
      <c r="H42" s="36"/>
    </row>
    <row r="43" spans="1:8" ht="12" customHeight="1" thickBot="1">
      <c r="A43" s="378"/>
      <c r="B43" s="380"/>
      <c r="C43" s="380"/>
      <c r="D43" s="380"/>
      <c r="E43" s="1"/>
      <c r="F43" s="6"/>
      <c r="G43" s="8"/>
      <c r="H43" s="36"/>
    </row>
    <row r="44" spans="1:8" ht="12" customHeight="1">
      <c r="A44" s="381">
        <v>12</v>
      </c>
      <c r="B44" s="382" t="str">
        <f>VLOOKUP(A44,'пр.взв.'!B13:H140,2,FALSE)</f>
        <v>БАШКИРОВ Юрий Юрьевич</v>
      </c>
      <c r="C44" s="382" t="str">
        <f>VLOOKUP(A44,'пр.взв.'!B13:H140,3,FALSE)</f>
        <v>07.11.1992 кмс</v>
      </c>
      <c r="D44" s="382" t="str">
        <f>VLOOKUP(A44,'пр.взв.'!B13:H140,4,FALSE)</f>
        <v>ДВФО</v>
      </c>
      <c r="E44" s="1"/>
      <c r="F44" s="6"/>
      <c r="G44" s="5"/>
      <c r="H44" s="36"/>
    </row>
    <row r="45" spans="1:8" ht="12" customHeight="1">
      <c r="A45" s="377"/>
      <c r="B45" s="383"/>
      <c r="C45" s="383"/>
      <c r="D45" s="383"/>
      <c r="E45" s="7"/>
      <c r="F45" s="6"/>
      <c r="G45" s="6"/>
      <c r="H45" s="36"/>
    </row>
    <row r="46" spans="1:8" ht="12" customHeight="1">
      <c r="A46" s="377">
        <v>44</v>
      </c>
      <c r="B46" s="379">
        <f>VLOOKUP(A46,'пр.взв.'!B15:H142,2,FALSE)</f>
        <v>0</v>
      </c>
      <c r="C46" s="379">
        <f>VLOOKUP(A46,'пр.взв.'!B15:H142,3,FALSE)</f>
        <v>0</v>
      </c>
      <c r="D46" s="379">
        <f>VLOOKUP(A46,'пр.взв.'!B15:H142,4,FALSE)</f>
        <v>0</v>
      </c>
      <c r="E46" s="3"/>
      <c r="F46" s="6"/>
      <c r="G46" s="6"/>
      <c r="H46" s="36"/>
    </row>
    <row r="47" spans="1:8" ht="12" customHeight="1" thickBot="1">
      <c r="A47" s="378"/>
      <c r="B47" s="380"/>
      <c r="C47" s="380"/>
      <c r="D47" s="380"/>
      <c r="E47" s="4"/>
      <c r="F47" s="10"/>
      <c r="G47" s="6"/>
      <c r="H47" s="36"/>
    </row>
    <row r="48" spans="1:8" ht="12" customHeight="1">
      <c r="A48" s="381">
        <v>28</v>
      </c>
      <c r="B48" s="382" t="str">
        <f>VLOOKUP(A48,'пр.взв.'!B17:H144,2,FALSE)</f>
        <v>ОДИНЦОВ Григорий Сергеевич</v>
      </c>
      <c r="C48" s="382" t="str">
        <f>VLOOKUP(A48,'пр.взв.'!B17:H144,3,FALSE)</f>
        <v>18.08.1992 кмс</v>
      </c>
      <c r="D48" s="382" t="str">
        <f>VLOOKUP(A48,'пр.взв.'!B17:H144,4,FALSE)</f>
        <v>ЦФО</v>
      </c>
      <c r="E48" s="4"/>
      <c r="F48" s="1"/>
      <c r="G48" s="6"/>
      <c r="H48" s="36"/>
    </row>
    <row r="49" spans="1:8" ht="12" customHeight="1">
      <c r="A49" s="377"/>
      <c r="B49" s="383"/>
      <c r="C49" s="383"/>
      <c r="D49" s="383"/>
      <c r="E49" s="9"/>
      <c r="F49" s="1"/>
      <c r="G49" s="6"/>
      <c r="H49" s="36"/>
    </row>
    <row r="50" spans="1:8" ht="12" customHeight="1">
      <c r="A50" s="377">
        <v>60</v>
      </c>
      <c r="B50" s="379">
        <f>VLOOKUP(A50,'пр.взв.'!B19:H146,2,FALSE)</f>
        <v>0</v>
      </c>
      <c r="C50" s="379">
        <f>VLOOKUP(A50,'пр.взв.'!B19:H146,3,FALSE)</f>
        <v>0</v>
      </c>
      <c r="D50" s="379">
        <f>VLOOKUP(A50,'пр.взв.'!B19:H146,4,FALSE)</f>
        <v>0</v>
      </c>
      <c r="E50" s="2"/>
      <c r="F50" s="1"/>
      <c r="G50" s="6"/>
      <c r="H50" s="36"/>
    </row>
    <row r="51" spans="1:8" ht="12" customHeight="1" thickBot="1">
      <c r="A51" s="378"/>
      <c r="B51" s="380"/>
      <c r="C51" s="380"/>
      <c r="D51" s="380"/>
      <c r="E51" s="1"/>
      <c r="F51" s="1"/>
      <c r="G51" s="6"/>
      <c r="H51" s="36"/>
    </row>
    <row r="52" spans="1:8" ht="12" customHeight="1">
      <c r="A52" s="381">
        <v>8</v>
      </c>
      <c r="B52" s="382" t="str">
        <f>VLOOKUP(A52,'пр.взв.'!B5:H132,2,FALSE)</f>
        <v>СЕДРАКЯН Сипан Нерсесович</v>
      </c>
      <c r="C52" s="382" t="str">
        <f>VLOOKUP(A52,'пр.взв.'!B5:H132,3,FALSE)</f>
        <v>28.11.1994 кмс</v>
      </c>
      <c r="D52" s="382" t="str">
        <f>VLOOKUP(A52,'пр.взв.'!B5:H132,4,FALSE)</f>
        <v>ЦФО</v>
      </c>
      <c r="E52" s="1"/>
      <c r="F52" s="1"/>
      <c r="G52" s="6"/>
      <c r="H52" s="36"/>
    </row>
    <row r="53" spans="1:8" ht="12" customHeight="1">
      <c r="A53" s="377"/>
      <c r="B53" s="383"/>
      <c r="C53" s="383"/>
      <c r="D53" s="383"/>
      <c r="E53" s="7"/>
      <c r="F53" s="1"/>
      <c r="G53" s="6"/>
      <c r="H53" s="38"/>
    </row>
    <row r="54" spans="1:7" ht="12" customHeight="1">
      <c r="A54" s="377">
        <v>40</v>
      </c>
      <c r="B54" s="379">
        <f>VLOOKUP(A54,'пр.взв.'!B23:H150,2,FALSE)</f>
        <v>0</v>
      </c>
      <c r="C54" s="379">
        <f>VLOOKUP(A54,'пр.взв.'!B23:H150,3,FALSE)</f>
        <v>0</v>
      </c>
      <c r="D54" s="379">
        <f>VLOOKUP(A54,'пр.взв.'!B23:H150,4,FALSE)</f>
        <v>0</v>
      </c>
      <c r="E54" s="3"/>
      <c r="F54" s="1"/>
      <c r="G54" s="6"/>
    </row>
    <row r="55" spans="1:7" ht="12" customHeight="1" thickBot="1">
      <c r="A55" s="378"/>
      <c r="B55" s="380"/>
      <c r="C55" s="380"/>
      <c r="D55" s="380"/>
      <c r="E55" s="4"/>
      <c r="F55" s="8"/>
      <c r="G55" s="6"/>
    </row>
    <row r="56" spans="1:7" ht="12" customHeight="1">
      <c r="A56" s="381">
        <v>24</v>
      </c>
      <c r="B56" s="382" t="str">
        <f>VLOOKUP(A56,'пр.взв.'!B25:H152,2,FALSE)</f>
        <v>МИХАЙЛОВ Алексей Олегович</v>
      </c>
      <c r="C56" s="382" t="str">
        <f>VLOOKUP(A56,'пр.взв.'!B25:H152,3,FALSE)</f>
        <v>29.07.1993 кмс</v>
      </c>
      <c r="D56" s="382" t="str">
        <f>VLOOKUP(A56,'пр.взв.'!B25:H152,4,FALSE)</f>
        <v>ПФО</v>
      </c>
      <c r="E56" s="4"/>
      <c r="F56" s="5"/>
      <c r="G56" s="6"/>
    </row>
    <row r="57" spans="1:7" ht="12" customHeight="1">
      <c r="A57" s="377"/>
      <c r="B57" s="383"/>
      <c r="C57" s="383"/>
      <c r="D57" s="383"/>
      <c r="E57" s="9"/>
      <c r="F57" s="6"/>
      <c r="G57" s="6"/>
    </row>
    <row r="58" spans="1:7" ht="12" customHeight="1">
      <c r="A58" s="377">
        <v>56</v>
      </c>
      <c r="B58" s="379">
        <f>VLOOKUP(A58,'пр.взв.'!B27:H154,2,FALSE)</f>
        <v>0</v>
      </c>
      <c r="C58" s="379">
        <f>VLOOKUP(A58,'пр.взв.'!B27:H154,3,FALSE)</f>
        <v>0</v>
      </c>
      <c r="D58" s="379">
        <f>VLOOKUP(A58,'пр.взв.'!B27:H154,4,FALSE)</f>
        <v>0</v>
      </c>
      <c r="E58" s="2"/>
      <c r="F58" s="6"/>
      <c r="G58" s="6"/>
    </row>
    <row r="59" spans="1:7" ht="12" customHeight="1" thickBot="1">
      <c r="A59" s="378"/>
      <c r="B59" s="380"/>
      <c r="C59" s="380"/>
      <c r="D59" s="380"/>
      <c r="E59" s="1"/>
      <c r="F59" s="6"/>
      <c r="G59" s="6"/>
    </row>
    <row r="60" spans="1:7" ht="12" customHeight="1">
      <c r="A60" s="381">
        <v>16</v>
      </c>
      <c r="B60" s="382" t="str">
        <f>VLOOKUP(A60,'пр.взв.'!B29:H156,2,FALSE)</f>
        <v>КИЯТОВ Заур Шумафович </v>
      </c>
      <c r="C60" s="382" t="str">
        <f>VLOOKUP(A60,'пр.взв.'!B29:H156,3,FALSE)</f>
        <v>16.06.1992 кмс</v>
      </c>
      <c r="D60" s="382" t="str">
        <f>VLOOKUP(A60,'пр.взв.'!B29:H156,4,FALSE)</f>
        <v>ЮФО</v>
      </c>
      <c r="E60" s="1"/>
      <c r="F60" s="6"/>
      <c r="G60" s="10"/>
    </row>
    <row r="61" spans="1:7" ht="12" customHeight="1">
      <c r="A61" s="377"/>
      <c r="B61" s="383"/>
      <c r="C61" s="383"/>
      <c r="D61" s="383"/>
      <c r="E61" s="7"/>
      <c r="F61" s="6"/>
      <c r="G61" s="1"/>
    </row>
    <row r="62" spans="1:7" ht="12" customHeight="1">
      <c r="A62" s="377">
        <v>48</v>
      </c>
      <c r="B62" s="379">
        <f>VLOOKUP(A62,'пр.взв.'!B31:H158,2,FALSE)</f>
        <v>0</v>
      </c>
      <c r="C62" s="379">
        <f>VLOOKUP(A62,'пр.взв.'!B31:H158,3,FALSE)</f>
        <v>0</v>
      </c>
      <c r="D62" s="379">
        <f>VLOOKUP(A62,'пр.взв.'!B31:H158,4,FALSE)</f>
        <v>0</v>
      </c>
      <c r="E62" s="3"/>
      <c r="F62" s="6"/>
      <c r="G62" s="1"/>
    </row>
    <row r="63" spans="1:7" ht="12" customHeight="1" thickBot="1">
      <c r="A63" s="378"/>
      <c r="B63" s="380"/>
      <c r="C63" s="380"/>
      <c r="D63" s="380"/>
      <c r="E63" s="4"/>
      <c r="F63" s="10"/>
      <c r="G63" s="1"/>
    </row>
    <row r="64" spans="1:7" ht="12" customHeight="1">
      <c r="A64" s="381">
        <v>32</v>
      </c>
      <c r="B64" s="382" t="str">
        <f>VLOOKUP(A64,'пр.взв.'!B33:H160,2,FALSE)</f>
        <v>ХАШИЕВ Ислам Султанович</v>
      </c>
      <c r="C64" s="382" t="str">
        <f>VLOOKUP(A64,'пр.взв.'!B33:H160,3,FALSE)</f>
        <v>13.10.1993 кмс</v>
      </c>
      <c r="D64" s="382" t="str">
        <f>VLOOKUP(A64,'пр.взв.'!B33:H160,4,FALSE)</f>
        <v>ПФО</v>
      </c>
      <c r="E64" s="4"/>
      <c r="F64" s="1"/>
      <c r="G64" s="1"/>
    </row>
    <row r="65" spans="1:7" ht="12" customHeight="1">
      <c r="A65" s="377"/>
      <c r="B65" s="383"/>
      <c r="C65" s="383"/>
      <c r="D65" s="383"/>
      <c r="E65" s="9"/>
      <c r="F65" s="1"/>
      <c r="G65" s="1"/>
    </row>
    <row r="66" spans="1:7" ht="12" customHeight="1">
      <c r="A66" s="377">
        <v>64</v>
      </c>
      <c r="B66" s="379">
        <f>VLOOKUP(A66,'пр.взв.'!B35:H162,2,FALSE)</f>
        <v>0</v>
      </c>
      <c r="C66" s="379">
        <f>VLOOKUP(A66,'пр.взв.'!B35:H162,3,FALSE)</f>
        <v>0</v>
      </c>
      <c r="D66" s="379">
        <f>VLOOKUP(A66,'пр.взв.'!B35:H162,4,FALSE)</f>
        <v>0</v>
      </c>
      <c r="E66" s="2"/>
      <c r="F66" s="1"/>
      <c r="G66" s="1"/>
    </row>
    <row r="67" spans="1:4" ht="12" customHeight="1" thickBot="1">
      <c r="A67" s="378"/>
      <c r="B67" s="380"/>
      <c r="C67" s="380"/>
      <c r="D67" s="380"/>
    </row>
    <row r="68" spans="2:4" ht="12" customHeight="1">
      <c r="B68" s="50"/>
      <c r="C68" s="50"/>
      <c r="D68" s="50"/>
    </row>
    <row r="69" spans="2:4" ht="27.75" customHeight="1">
      <c r="B69" s="50"/>
      <c r="C69" s="50"/>
      <c r="D69" s="50"/>
    </row>
    <row r="70" spans="1:8" ht="19.5" customHeight="1">
      <c r="A70" s="31" t="s">
        <v>21</v>
      </c>
      <c r="B70" s="57"/>
      <c r="C70" s="57"/>
      <c r="D70" s="57"/>
      <c r="E70" s="385">
        <f>HYPERLINK('пр.взв.'!G1)</f>
      </c>
      <c r="F70" s="57"/>
      <c r="G70" s="31" t="s">
        <v>22</v>
      </c>
      <c r="H70" s="57"/>
    </row>
    <row r="71" spans="1:8" ht="12.75">
      <c r="A71" s="57"/>
      <c r="B71" s="57"/>
      <c r="C71" s="57"/>
      <c r="D71" s="57"/>
      <c r="E71" s="386"/>
      <c r="F71" s="57"/>
      <c r="G71" s="57"/>
      <c r="H71" s="57"/>
    </row>
    <row r="72" spans="1:8" ht="19.5" customHeight="1">
      <c r="A72" s="57"/>
      <c r="B72" s="57"/>
      <c r="C72" s="57"/>
      <c r="D72" s="57"/>
      <c r="E72" s="57"/>
      <c r="F72" s="57"/>
      <c r="G72" s="57"/>
      <c r="H72" s="57"/>
    </row>
    <row r="73" spans="1:9" ht="19.5" customHeight="1">
      <c r="A73" s="16"/>
      <c r="B73" s="18"/>
      <c r="C73" s="13"/>
      <c r="D73" s="17"/>
      <c r="E73" s="17"/>
      <c r="G73" s="70"/>
      <c r="H73" s="70"/>
      <c r="I73" s="12"/>
    </row>
    <row r="74" spans="1:9" ht="19.5" customHeight="1">
      <c r="A74" s="12"/>
      <c r="B74" s="19"/>
      <c r="G74" s="70"/>
      <c r="H74" s="70"/>
      <c r="I74" s="12"/>
    </row>
    <row r="75" spans="1:9" ht="19.5" customHeight="1">
      <c r="A75" s="12"/>
      <c r="B75" s="45"/>
      <c r="C75" s="44"/>
      <c r="D75" s="21"/>
      <c r="E75" s="17"/>
      <c r="G75" s="35"/>
      <c r="H75" s="70"/>
      <c r="I75" s="12"/>
    </row>
    <row r="76" spans="1:9" ht="19.5" customHeight="1">
      <c r="A76" s="11"/>
      <c r="B76" s="15"/>
      <c r="C76" s="20"/>
      <c r="D76" s="71"/>
      <c r="E76" s="17"/>
      <c r="G76" s="35"/>
      <c r="H76" s="70"/>
      <c r="I76" s="12"/>
    </row>
    <row r="77" spans="1:9" ht="19.5" customHeight="1">
      <c r="A77" s="12"/>
      <c r="B77" s="20"/>
      <c r="C77" s="20"/>
      <c r="D77" s="36"/>
      <c r="E77" s="18"/>
      <c r="F77" s="20"/>
      <c r="H77" s="70"/>
      <c r="I77" s="12"/>
    </row>
    <row r="78" spans="1:9" ht="19.5" customHeight="1">
      <c r="A78" s="12"/>
      <c r="B78" s="20"/>
      <c r="C78" s="14"/>
      <c r="D78" s="38"/>
      <c r="E78" s="19"/>
      <c r="F78" s="72"/>
      <c r="H78" s="70"/>
      <c r="I78" s="12"/>
    </row>
    <row r="79" spans="2:9" ht="19.5" customHeight="1">
      <c r="B79" s="73"/>
      <c r="C79" s="73"/>
      <c r="D79" s="12"/>
      <c r="E79" s="19"/>
      <c r="F79" s="18"/>
      <c r="H79" s="70"/>
      <c r="I79" s="12"/>
    </row>
    <row r="80" spans="3:9" ht="19.5" customHeight="1">
      <c r="C80" s="17"/>
      <c r="D80" s="12"/>
      <c r="E80" s="15"/>
      <c r="F80" s="19"/>
      <c r="H80" s="70"/>
      <c r="I80" s="12"/>
    </row>
    <row r="81" spans="1:9" ht="19.5" customHeight="1">
      <c r="A81" s="16"/>
      <c r="B81" s="18"/>
      <c r="D81" s="12"/>
      <c r="F81" s="36"/>
      <c r="H81" s="70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70"/>
      <c r="I82" s="12"/>
    </row>
    <row r="83" spans="1:9" ht="19.5" customHeight="1">
      <c r="A83" s="12"/>
      <c r="B83" s="45"/>
      <c r="C83" s="44"/>
      <c r="D83" s="37"/>
      <c r="E83" s="17"/>
      <c r="F83" s="19"/>
      <c r="G83" s="37"/>
      <c r="H83" s="70"/>
      <c r="I83" s="12"/>
    </row>
    <row r="84" spans="1:9" ht="19.5" customHeight="1">
      <c r="A84" s="11"/>
      <c r="B84" s="15"/>
      <c r="C84" s="20"/>
      <c r="D84" s="36"/>
      <c r="E84" s="13"/>
      <c r="F84" s="19"/>
      <c r="G84" s="36"/>
      <c r="H84" s="70"/>
      <c r="I84" s="12"/>
    </row>
    <row r="85" spans="1:9" ht="19.5" customHeight="1">
      <c r="A85" s="12"/>
      <c r="B85" s="20"/>
      <c r="C85" s="20"/>
      <c r="D85" s="36"/>
      <c r="E85" s="18"/>
      <c r="F85" s="19"/>
      <c r="G85" s="36"/>
      <c r="H85" s="70"/>
      <c r="I85" s="12"/>
    </row>
    <row r="86" spans="1:9" ht="19.5" customHeight="1">
      <c r="A86" s="12"/>
      <c r="B86" s="20"/>
      <c r="C86" s="14"/>
      <c r="D86" s="38"/>
      <c r="E86" s="19"/>
      <c r="F86" s="74"/>
      <c r="G86" s="36"/>
      <c r="H86" s="70"/>
      <c r="I86" s="12"/>
    </row>
    <row r="87" spans="2:9" ht="19.5" customHeight="1">
      <c r="B87" s="73"/>
      <c r="C87" s="73"/>
      <c r="E87" s="19"/>
      <c r="F87" s="22"/>
      <c r="G87" s="36"/>
      <c r="H87" s="70"/>
      <c r="I87" s="12"/>
    </row>
    <row r="88" spans="3:9" ht="19.5" customHeight="1">
      <c r="C88" s="17"/>
      <c r="E88" s="15"/>
      <c r="F88" s="20"/>
      <c r="G88" s="38"/>
      <c r="H88" s="70"/>
      <c r="I88" s="12"/>
    </row>
    <row r="89" spans="1:9" ht="19.5" customHeight="1">
      <c r="A89" s="70"/>
      <c r="B89" s="70"/>
      <c r="C89" s="70"/>
      <c r="D89" s="70"/>
      <c r="E89" s="70"/>
      <c r="F89" s="70"/>
      <c r="G89" s="35"/>
      <c r="H89" s="70"/>
      <c r="I89" s="12"/>
    </row>
    <row r="90" spans="1:9" ht="19.5" customHeight="1">
      <c r="A90" s="70"/>
      <c r="B90" s="20"/>
      <c r="C90" s="48"/>
      <c r="D90" s="70"/>
      <c r="E90" s="20"/>
      <c r="F90" s="22"/>
      <c r="G90" s="35"/>
      <c r="H90" s="70"/>
      <c r="I90" s="12"/>
    </row>
    <row r="91" spans="1:9" ht="19.5" customHeight="1">
      <c r="A91" s="70"/>
      <c r="B91" s="20"/>
      <c r="C91" s="22"/>
      <c r="D91" s="48"/>
      <c r="E91" s="48"/>
      <c r="F91" s="20"/>
      <c r="G91" s="70"/>
      <c r="H91" s="70"/>
      <c r="I91" s="12"/>
    </row>
    <row r="92" spans="1:9" ht="19.5" customHeight="1">
      <c r="A92" s="70"/>
      <c r="B92" s="70"/>
      <c r="C92" s="20"/>
      <c r="D92" s="70"/>
      <c r="E92" s="22"/>
      <c r="F92" s="20"/>
      <c r="G92" s="70"/>
      <c r="H92" s="70"/>
      <c r="I92" s="12"/>
    </row>
    <row r="93" spans="1:9" ht="19.5" customHeight="1">
      <c r="A93" s="70"/>
      <c r="B93" s="70"/>
      <c r="C93" s="22"/>
      <c r="D93" s="70"/>
      <c r="E93" s="20"/>
      <c r="F93" s="48"/>
      <c r="G93" s="35"/>
      <c r="H93" s="70"/>
      <c r="I93" s="12"/>
    </row>
    <row r="94" spans="1:9" ht="19.5" customHeight="1">
      <c r="A94" s="70"/>
      <c r="B94" s="20"/>
      <c r="C94" s="22"/>
      <c r="D94" s="48"/>
      <c r="E94" s="48"/>
      <c r="F94" s="20"/>
      <c r="G94" s="35"/>
      <c r="H94" s="70"/>
      <c r="I94" s="12"/>
    </row>
    <row r="95" spans="1:9" ht="19.5" customHeight="1">
      <c r="A95" s="70"/>
      <c r="B95" s="70"/>
      <c r="C95" s="20"/>
      <c r="D95" s="70"/>
      <c r="E95" s="22"/>
      <c r="F95" s="20"/>
      <c r="G95" s="35"/>
      <c r="H95" s="70"/>
      <c r="I95" s="12"/>
    </row>
    <row r="96" spans="1:9" ht="19.5" customHeight="1">
      <c r="A96" s="70"/>
      <c r="B96" s="70"/>
      <c r="C96" s="22"/>
      <c r="D96" s="70"/>
      <c r="E96" s="20"/>
      <c r="F96" s="48"/>
      <c r="G96" s="35"/>
      <c r="H96" s="70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1">
      <selection activeCell="A1" sqref="A1:H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87" t="str">
        <f>HYPERLINK('[1]реквизиты'!$A$2)</f>
        <v>Первенство России среди юниоров 1992 - 93 гг.р.</v>
      </c>
      <c r="B1" s="387"/>
      <c r="C1" s="387"/>
      <c r="D1" s="387"/>
      <c r="E1" s="387"/>
      <c r="F1" s="387"/>
      <c r="G1" s="387"/>
      <c r="H1" s="387"/>
      <c r="I1" s="47"/>
      <c r="J1" s="47"/>
      <c r="K1" s="47"/>
      <c r="O1" s="32"/>
      <c r="P1" s="32"/>
      <c r="Q1" s="32"/>
      <c r="R1" s="33"/>
      <c r="S1" s="12"/>
      <c r="T1" s="12"/>
    </row>
    <row r="2" spans="1:19" ht="12.75" customHeight="1" thickBot="1">
      <c r="A2" s="396"/>
      <c r="B2" s="397"/>
      <c r="C2" s="397"/>
      <c r="D2" s="397"/>
      <c r="E2" s="397"/>
      <c r="F2" s="397"/>
      <c r="G2" s="397"/>
      <c r="H2" s="389" t="str">
        <f>HYPERLINK('пр.взв.'!G3)</f>
        <v>в.к. 74  кг</v>
      </c>
      <c r="O2" s="34"/>
      <c r="P2" s="34"/>
      <c r="Q2" s="34"/>
      <c r="R2" s="23"/>
      <c r="S2" s="23"/>
    </row>
    <row r="3" spans="1:8" ht="12" customHeight="1">
      <c r="A3" s="381">
        <v>1</v>
      </c>
      <c r="B3" s="392" t="str">
        <f>VLOOKUP(A3,'пр.взв.'!B5:C132,2,FALSE)</f>
        <v>КОЗЛОВ Ярослав Петрович</v>
      </c>
      <c r="C3" s="392" t="str">
        <f>VLOOKUP(A3,'пр.взв.'!B5:H132,3,FALSE)</f>
        <v>14.02.1993 кмс</v>
      </c>
      <c r="D3" s="392" t="str">
        <f>VLOOKUP(A3,'пр.взв.'!B5:F132,4,FALSE)</f>
        <v>ЮФО</v>
      </c>
      <c r="E3" s="50"/>
      <c r="F3" s="50"/>
      <c r="G3" s="50"/>
      <c r="H3" s="389"/>
    </row>
    <row r="4" spans="1:8" ht="12" customHeight="1">
      <c r="A4" s="377"/>
      <c r="B4" s="393"/>
      <c r="C4" s="393"/>
      <c r="D4" s="393"/>
      <c r="E4" s="1"/>
      <c r="F4" s="1"/>
      <c r="G4" s="51"/>
      <c r="H4" s="51"/>
    </row>
    <row r="5" spans="1:8" ht="12" customHeight="1">
      <c r="A5" s="377">
        <v>33</v>
      </c>
      <c r="B5" s="383" t="str">
        <f>VLOOKUP(A5,'пр.взв.'!B7:C134,2,FALSE)</f>
        <v>КОЩУГ Даниил Юрьевич</v>
      </c>
      <c r="C5" s="383" t="str">
        <f>VLOOKUP(A5,'пр.взв.'!B7:H134,3,FALSE)</f>
        <v>20.10.1992 кмс</v>
      </c>
      <c r="D5" s="383" t="str">
        <f>VLOOKUP(A5,'пр.взв.'!B7:F134,4,FALSE)</f>
        <v>С.П.</v>
      </c>
      <c r="E5" s="3"/>
      <c r="F5" s="1"/>
      <c r="G5" s="1"/>
      <c r="H5" s="389" t="s">
        <v>9</v>
      </c>
    </row>
    <row r="6" spans="1:8" ht="12" customHeight="1" thickBot="1">
      <c r="A6" s="378"/>
      <c r="B6" s="393"/>
      <c r="C6" s="393"/>
      <c r="D6" s="393"/>
      <c r="E6" s="4"/>
      <c r="F6" s="8"/>
      <c r="G6" s="1"/>
      <c r="H6" s="389"/>
    </row>
    <row r="7" spans="1:8" ht="12" customHeight="1">
      <c r="A7" s="381">
        <v>17</v>
      </c>
      <c r="B7" s="392" t="str">
        <f>VLOOKUP(A7,'пр.взв.'!B9:C136,2,FALSE)</f>
        <v>ХУШТОВ Ахмедхан Хасанбиевич</v>
      </c>
      <c r="C7" s="392" t="str">
        <f>VLOOKUP(A7,'пр.взв.'!B9:H136,3,FALSE)</f>
        <v>06.01.1992 мс</v>
      </c>
      <c r="D7" s="392" t="str">
        <f>VLOOKUP(A7,'пр.взв.'!B9:F136,4,FALSE)</f>
        <v>ЮФО</v>
      </c>
      <c r="E7" s="4"/>
      <c r="F7" s="5"/>
      <c r="G7" s="1"/>
      <c r="H7" s="51"/>
    </row>
    <row r="8" spans="1:8" ht="12" customHeight="1">
      <c r="A8" s="377"/>
      <c r="B8" s="393"/>
      <c r="C8" s="393"/>
      <c r="D8" s="393"/>
      <c r="E8" s="9"/>
      <c r="F8" s="6"/>
      <c r="G8" s="1"/>
      <c r="H8" s="51"/>
    </row>
    <row r="9" spans="1:8" ht="12" customHeight="1">
      <c r="A9" s="377">
        <v>49</v>
      </c>
      <c r="B9" s="383">
        <f>VLOOKUP(A9,'пр.взв.'!B11:C138,2,FALSE)</f>
        <v>0</v>
      </c>
      <c r="C9" s="383">
        <f>VLOOKUP(A9,'пр.взв.'!B11:H138,3,FALSE)</f>
        <v>0</v>
      </c>
      <c r="D9" s="383">
        <f>VLOOKUP(A9,'пр.взв.'!B11:F138,4,FALSE)</f>
        <v>0</v>
      </c>
      <c r="E9" s="2"/>
      <c r="F9" s="6"/>
      <c r="G9" s="1"/>
      <c r="H9" s="51"/>
    </row>
    <row r="10" spans="1:8" ht="12" customHeight="1" thickBot="1">
      <c r="A10" s="378"/>
      <c r="B10" s="393"/>
      <c r="C10" s="393"/>
      <c r="D10" s="393"/>
      <c r="E10" s="1"/>
      <c r="F10" s="6"/>
      <c r="G10" s="8"/>
      <c r="H10" s="51"/>
    </row>
    <row r="11" spans="1:8" ht="12" customHeight="1">
      <c r="A11" s="381">
        <v>9</v>
      </c>
      <c r="B11" s="392" t="str">
        <f>VLOOKUP(A11,'пр.взв.'!B13:C140,2,FALSE)</f>
        <v>КУЦЕНКО Николай Петрович</v>
      </c>
      <c r="C11" s="392" t="str">
        <f>VLOOKUP(A11,'пр.взв.'!B13:H140,3,FALSE)</f>
        <v>29.08.1992 мс</v>
      </c>
      <c r="D11" s="392" t="str">
        <f>VLOOKUP(A11,'пр.взв.'!B13:F140,4,FALSE)</f>
        <v>ЦФО</v>
      </c>
      <c r="E11" s="1"/>
      <c r="F11" s="6"/>
      <c r="G11" s="5"/>
      <c r="H11" s="51"/>
    </row>
    <row r="12" spans="1:8" ht="12" customHeight="1">
      <c r="A12" s="377"/>
      <c r="B12" s="393"/>
      <c r="C12" s="393"/>
      <c r="D12" s="393"/>
      <c r="E12" s="7"/>
      <c r="F12" s="6"/>
      <c r="G12" s="6"/>
      <c r="H12" s="51"/>
    </row>
    <row r="13" spans="1:8" ht="12" customHeight="1">
      <c r="A13" s="377">
        <v>41</v>
      </c>
      <c r="B13" s="383">
        <f>VLOOKUP(A13,'пр.взв.'!B15:C142,2,FALSE)</f>
        <v>0</v>
      </c>
      <c r="C13" s="383">
        <f>VLOOKUP(A13,'пр.взв.'!B15:H142,3,FALSE)</f>
        <v>0</v>
      </c>
      <c r="D13" s="383">
        <f>VLOOKUP(A13,'пр.взв.'!B15:F142,4,FALSE)</f>
        <v>0</v>
      </c>
      <c r="E13" s="3"/>
      <c r="F13" s="6"/>
      <c r="G13" s="6"/>
      <c r="H13" s="51"/>
    </row>
    <row r="14" spans="1:8" ht="12" customHeight="1" thickBot="1">
      <c r="A14" s="378"/>
      <c r="B14" s="393"/>
      <c r="C14" s="393"/>
      <c r="D14" s="393"/>
      <c r="E14" s="4"/>
      <c r="F14" s="10"/>
      <c r="G14" s="6"/>
      <c r="H14" s="51"/>
    </row>
    <row r="15" spans="1:8" ht="12" customHeight="1">
      <c r="A15" s="381">
        <v>25</v>
      </c>
      <c r="B15" s="392" t="str">
        <f>VLOOKUP(A15,'пр.взв.'!B17:C144,2,FALSE)</f>
        <v>СУХОГУЗОВ Иван Сергеевич</v>
      </c>
      <c r="C15" s="392" t="str">
        <f>VLOOKUP(A15,'пр.взв.'!B17:H144,3,FALSE)</f>
        <v>19.02.92 кмс</v>
      </c>
      <c r="D15" s="392" t="str">
        <f>VLOOKUP(A15,'пр.взв.'!B17:F144,4,FALSE)</f>
        <v>УФО</v>
      </c>
      <c r="E15" s="4"/>
      <c r="F15" s="1"/>
      <c r="G15" s="6"/>
      <c r="H15" s="51"/>
    </row>
    <row r="16" spans="1:8" ht="12" customHeight="1">
      <c r="A16" s="377"/>
      <c r="B16" s="393"/>
      <c r="C16" s="393"/>
      <c r="D16" s="393"/>
      <c r="E16" s="9"/>
      <c r="F16" s="1"/>
      <c r="G16" s="6"/>
      <c r="H16" s="51"/>
    </row>
    <row r="17" spans="1:8" ht="12" customHeight="1">
      <c r="A17" s="377">
        <v>57</v>
      </c>
      <c r="B17" s="383">
        <f>VLOOKUP(A17,'пр.взв.'!B19:C146,2,FALSE)</f>
        <v>0</v>
      </c>
      <c r="C17" s="383">
        <f>VLOOKUP(A17,'пр.взв.'!B19:H146,3,FALSE)</f>
        <v>0</v>
      </c>
      <c r="D17" s="383">
        <f>VLOOKUP(A17,'пр.взв.'!B19:F146,4,FALSE)</f>
        <v>0</v>
      </c>
      <c r="E17" s="2"/>
      <c r="F17" s="1"/>
      <c r="G17" s="6"/>
      <c r="H17" s="51"/>
    </row>
    <row r="18" spans="1:8" ht="12" customHeight="1" thickBot="1">
      <c r="A18" s="378"/>
      <c r="B18" s="393"/>
      <c r="C18" s="393"/>
      <c r="D18" s="393"/>
      <c r="E18" s="1"/>
      <c r="F18" s="1"/>
      <c r="G18" s="6"/>
      <c r="H18" s="51"/>
    </row>
    <row r="19" spans="1:8" ht="12" customHeight="1">
      <c r="A19" s="381">
        <v>5</v>
      </c>
      <c r="B19" s="392" t="str">
        <f>VLOOKUP(A19,'пр.взв.'!B5:C132,2,FALSE)</f>
        <v>ШЕВЧУК Алексей Александрович</v>
      </c>
      <c r="C19" s="392" t="str">
        <f>VLOOKUP(A19,'пр.взв.'!B5:H132,3,FALSE)</f>
        <v>07.02.1994 кмс</v>
      </c>
      <c r="D19" s="392" t="str">
        <f>VLOOKUP(A19,'пр.взв.'!B5:H132,4,FALSE)</f>
        <v>Мос</v>
      </c>
      <c r="E19" s="1"/>
      <c r="F19" s="1"/>
      <c r="G19" s="6"/>
      <c r="H19" s="53"/>
    </row>
    <row r="20" spans="1:8" ht="12" customHeight="1">
      <c r="A20" s="377"/>
      <c r="B20" s="393"/>
      <c r="C20" s="393"/>
      <c r="D20" s="393"/>
      <c r="E20" s="7"/>
      <c r="F20" s="1"/>
      <c r="G20" s="6"/>
      <c r="H20" s="52"/>
    </row>
    <row r="21" spans="1:8" ht="12" customHeight="1">
      <c r="A21" s="377">
        <v>37</v>
      </c>
      <c r="B21" s="383" t="str">
        <f>VLOOKUP(A21,'пр.взв.'!B23:C150,2,FALSE)</f>
        <v>ГРИГОРЬЕВ Максим Андреевич</v>
      </c>
      <c r="C21" s="383" t="str">
        <f>VLOOKUP(A21,'пр.взв.'!B23:H150,3,FALSE)</f>
        <v>30.07.1992 мс</v>
      </c>
      <c r="D21" s="383" t="str">
        <f>VLOOKUP(A21,'пр.взв.'!B23:F150,4,FALSE)</f>
        <v>ЦФО</v>
      </c>
      <c r="E21" s="3"/>
      <c r="F21" s="1"/>
      <c r="G21" s="6"/>
      <c r="H21" s="52"/>
    </row>
    <row r="22" spans="1:8" ht="12" customHeight="1" thickBot="1">
      <c r="A22" s="378"/>
      <c r="B22" s="393"/>
      <c r="C22" s="393"/>
      <c r="D22" s="393"/>
      <c r="E22" s="4"/>
      <c r="F22" s="8"/>
      <c r="G22" s="6"/>
      <c r="H22" s="52"/>
    </row>
    <row r="23" spans="1:8" ht="12" customHeight="1">
      <c r="A23" s="381">
        <v>21</v>
      </c>
      <c r="B23" s="392" t="str">
        <f>VLOOKUP(A23,'пр.взв.'!B25:C152,2,FALSE)</f>
        <v>ШОГЕНЦУКОВ Азамат Хадисович</v>
      </c>
      <c r="C23" s="392" t="str">
        <f>VLOOKUP(A23,'пр.взв.'!B25:H152,3,FALSE)</f>
        <v>31.01.1994 кмс</v>
      </c>
      <c r="D23" s="392" t="str">
        <f>VLOOKUP(A23,'пр.взв.'!B25:F152,4,FALSE)</f>
        <v>ЮФО</v>
      </c>
      <c r="E23" s="4"/>
      <c r="F23" s="5"/>
      <c r="G23" s="6"/>
      <c r="H23" s="52"/>
    </row>
    <row r="24" spans="1:8" ht="12" customHeight="1">
      <c r="A24" s="377"/>
      <c r="B24" s="393"/>
      <c r="C24" s="393"/>
      <c r="D24" s="393"/>
      <c r="E24" s="9"/>
      <c r="F24" s="6"/>
      <c r="G24" s="6"/>
      <c r="H24" s="52"/>
    </row>
    <row r="25" spans="1:8" ht="12" customHeight="1">
      <c r="A25" s="377">
        <v>53</v>
      </c>
      <c r="B25" s="383">
        <f>VLOOKUP(A25,'пр.взв.'!B27:C154,2,FALSE)</f>
        <v>0</v>
      </c>
      <c r="C25" s="383">
        <f>VLOOKUP(A25,'пр.взв.'!B27:H154,3,FALSE)</f>
        <v>0</v>
      </c>
      <c r="D25" s="383">
        <f>VLOOKUP(A25,'пр.взв.'!B27:F154,4,FALSE)</f>
        <v>0</v>
      </c>
      <c r="E25" s="2"/>
      <c r="F25" s="6"/>
      <c r="G25" s="6"/>
      <c r="H25" s="52"/>
    </row>
    <row r="26" spans="1:8" ht="12" customHeight="1" thickBot="1">
      <c r="A26" s="378"/>
      <c r="B26" s="393"/>
      <c r="C26" s="393"/>
      <c r="D26" s="393"/>
      <c r="E26" s="1"/>
      <c r="F26" s="6"/>
      <c r="G26" s="6"/>
      <c r="H26" s="52"/>
    </row>
    <row r="27" spans="1:8" ht="12" customHeight="1">
      <c r="A27" s="381">
        <v>13</v>
      </c>
      <c r="B27" s="392" t="str">
        <f>VLOOKUP(A27,'пр.взв.'!B29:C156,2,FALSE)</f>
        <v>ГОРБУНОВ Дмитрий Игоревич</v>
      </c>
      <c r="C27" s="392" t="str">
        <f>VLOOKUP(A27,'пр.взв.'!B29:H156,3,FALSE)</f>
        <v>18.02.1992 1</v>
      </c>
      <c r="D27" s="392" t="str">
        <f>VLOOKUP(A27,'пр.взв.'!B29:F156,4,FALSE)</f>
        <v>ПФО</v>
      </c>
      <c r="E27" s="1"/>
      <c r="F27" s="6"/>
      <c r="G27" s="10"/>
      <c r="H27" s="52"/>
    </row>
    <row r="28" spans="1:8" ht="12" customHeight="1">
      <c r="A28" s="377"/>
      <c r="B28" s="393"/>
      <c r="C28" s="393"/>
      <c r="D28" s="393"/>
      <c r="E28" s="7"/>
      <c r="F28" s="6"/>
      <c r="G28" s="1"/>
      <c r="H28" s="52"/>
    </row>
    <row r="29" spans="1:8" ht="12" customHeight="1">
      <c r="A29" s="377">
        <v>45</v>
      </c>
      <c r="B29" s="383">
        <f>VLOOKUP(A29,'пр.взв.'!B31:C158,2,FALSE)</f>
        <v>0</v>
      </c>
      <c r="C29" s="383">
        <f>VLOOKUP(A29,'пр.взв.'!B31:H158,3,FALSE)</f>
        <v>0</v>
      </c>
      <c r="D29" s="383">
        <f>VLOOKUP(A29,'пр.взв.'!B31:F158,4,FALSE)</f>
        <v>0</v>
      </c>
      <c r="E29" s="3"/>
      <c r="F29" s="6"/>
      <c r="G29" s="1"/>
      <c r="H29" s="52"/>
    </row>
    <row r="30" spans="1:8" ht="12" customHeight="1" thickBot="1">
      <c r="A30" s="378"/>
      <c r="B30" s="393"/>
      <c r="C30" s="393"/>
      <c r="D30" s="393"/>
      <c r="E30" s="4"/>
      <c r="F30" s="10"/>
      <c r="G30" s="1"/>
      <c r="H30" s="52"/>
    </row>
    <row r="31" spans="1:8" ht="12" customHeight="1">
      <c r="A31" s="381">
        <v>29</v>
      </c>
      <c r="B31" s="392" t="str">
        <f>VLOOKUP(A31,'пр.взв.'!B33:C160,2,FALSE)</f>
        <v>БАЙКУЛОВ Камал Али-Муратович</v>
      </c>
      <c r="C31" s="392" t="str">
        <f>VLOOKUP(A31,'пр.взв.'!B33:H160,3,FALSE)</f>
        <v>19.01.1992 мс</v>
      </c>
      <c r="D31" s="392" t="str">
        <f>VLOOKUP(A31,'пр.взв.'!B33:F160,4,FALSE)</f>
        <v>СКФО</v>
      </c>
      <c r="E31" s="4"/>
      <c r="F31" s="1"/>
      <c r="G31" s="1"/>
      <c r="H31" s="52"/>
    </row>
    <row r="32" spans="1:8" ht="12" customHeight="1">
      <c r="A32" s="377"/>
      <c r="B32" s="393"/>
      <c r="C32" s="393"/>
      <c r="D32" s="393"/>
      <c r="E32" s="9"/>
      <c r="F32" s="1"/>
      <c r="G32" s="1"/>
      <c r="H32" s="52"/>
    </row>
    <row r="33" spans="1:8" ht="12" customHeight="1">
      <c r="A33" s="377">
        <v>61</v>
      </c>
      <c r="B33" s="390">
        <f>VLOOKUP(A33,'пр.взв.'!B35:C162,2,FALSE)</f>
        <v>0</v>
      </c>
      <c r="C33" s="390">
        <f>VLOOKUP(A33,'пр.взв.'!B35:H162,3,FALSE)</f>
        <v>0</v>
      </c>
      <c r="D33" s="390">
        <f>VLOOKUP(A33,'пр.взв.'!B35:F162,4,FALSE)</f>
        <v>0</v>
      </c>
      <c r="E33" s="2"/>
      <c r="F33" s="1"/>
      <c r="G33" s="1"/>
      <c r="H33" s="52"/>
    </row>
    <row r="34" spans="1:8" ht="12" customHeight="1" thickBot="1">
      <c r="A34" s="378"/>
      <c r="B34" s="391"/>
      <c r="C34" s="391"/>
      <c r="D34" s="391"/>
      <c r="E34" s="50"/>
      <c r="F34" s="50"/>
      <c r="G34" s="50"/>
      <c r="H34" s="54"/>
    </row>
    <row r="35" spans="1:16" ht="12" customHeight="1" thickBot="1">
      <c r="A35" s="46"/>
      <c r="B35" s="49"/>
      <c r="C35" s="49"/>
      <c r="D35" s="50"/>
      <c r="E35" s="1"/>
      <c r="F35" s="1"/>
      <c r="G35" s="1"/>
      <c r="H35" s="55"/>
      <c r="P35" s="24"/>
    </row>
    <row r="36" spans="1:8" ht="12" customHeight="1">
      <c r="A36" s="381">
        <v>3</v>
      </c>
      <c r="B36" s="392" t="str">
        <f>VLOOKUP(A36,'пр.взв.'!B5:H132,2,FALSE)</f>
        <v>МАМЕДБЕКОВ Расул Тариэлевич</v>
      </c>
      <c r="C36" s="392" t="str">
        <f>VLOOKUP(A36,'пр.взв.'!B5:H132,3,FALSE)</f>
        <v>16.04.1992 кмс</v>
      </c>
      <c r="D36" s="392" t="str">
        <f>VLOOKUP(A36,'пр.взв.'!B5:H132,4,FALSE)</f>
        <v>ПФО</v>
      </c>
      <c r="E36" s="50"/>
      <c r="F36" s="50"/>
      <c r="G36" s="50"/>
      <c r="H36" s="54"/>
    </row>
    <row r="37" spans="1:16" ht="12" customHeight="1">
      <c r="A37" s="377"/>
      <c r="B37" s="393"/>
      <c r="C37" s="393"/>
      <c r="D37" s="393"/>
      <c r="E37" s="1"/>
      <c r="F37" s="1"/>
      <c r="G37" s="51"/>
      <c r="H37" s="52"/>
      <c r="P37" s="12"/>
    </row>
    <row r="38" spans="1:8" ht="12" customHeight="1">
      <c r="A38" s="377">
        <v>35</v>
      </c>
      <c r="B38" s="383" t="str">
        <f>VLOOKUP(A38,'пр.взв.'!B7:H134,2,FALSE)</f>
        <v>СПИРИДОНОВ Андрей Сергеевич</v>
      </c>
      <c r="C38" s="383" t="str">
        <f>VLOOKUP(A38,'пр.взв.'!B7:H134,3,FALSE)</f>
        <v>18.05.1993 кмс</v>
      </c>
      <c r="D38" s="383" t="str">
        <f>VLOOKUP(A38,'пр.взв.'!B7:H134,4,FALSE)</f>
        <v>ЦФО</v>
      </c>
      <c r="E38" s="3"/>
      <c r="F38" s="1"/>
      <c r="G38" s="1"/>
      <c r="H38" s="52"/>
    </row>
    <row r="39" spans="1:8" ht="12" customHeight="1" thickBot="1">
      <c r="A39" s="378"/>
      <c r="B39" s="393"/>
      <c r="C39" s="393"/>
      <c r="D39" s="393"/>
      <c r="E39" s="4"/>
      <c r="F39" s="8"/>
      <c r="G39" s="1"/>
      <c r="H39" s="52"/>
    </row>
    <row r="40" spans="1:8" ht="12" customHeight="1">
      <c r="A40" s="381">
        <v>19</v>
      </c>
      <c r="B40" s="392" t="str">
        <f>VLOOKUP(A40,'пр.взв.'!B9:H136,2,FALSE)</f>
        <v>АНИЩЕНКО Евгений Эдуардович</v>
      </c>
      <c r="C40" s="392" t="str">
        <f>VLOOKUP(A40,'пр.взв.'!B9:H136,3,FALSE)</f>
        <v>10.06.1992 кмс</v>
      </c>
      <c r="D40" s="392" t="str">
        <f>VLOOKUP(A40,'пр.взв.'!B9:H136,4,FALSE)</f>
        <v>С.П.</v>
      </c>
      <c r="E40" s="4"/>
      <c r="F40" s="5"/>
      <c r="G40" s="1"/>
      <c r="H40" s="52"/>
    </row>
    <row r="41" spans="1:8" ht="12" customHeight="1">
      <c r="A41" s="377"/>
      <c r="B41" s="393"/>
      <c r="C41" s="393"/>
      <c r="D41" s="393"/>
      <c r="E41" s="9"/>
      <c r="F41" s="6"/>
      <c r="G41" s="1"/>
      <c r="H41" s="52"/>
    </row>
    <row r="42" spans="1:8" ht="12" customHeight="1">
      <c r="A42" s="377">
        <v>51</v>
      </c>
      <c r="B42" s="383">
        <f>VLOOKUP(A42,'пр.взв.'!B11:H138,2,FALSE)</f>
        <v>0</v>
      </c>
      <c r="C42" s="383">
        <f>VLOOKUP(A42,'пр.взв.'!B11:H138,3,FALSE)</f>
        <v>0</v>
      </c>
      <c r="D42" s="383">
        <f>VLOOKUP(A42,'пр.взв.'!B11:H138,4,FALSE)</f>
        <v>0</v>
      </c>
      <c r="E42" s="2"/>
      <c r="F42" s="6"/>
      <c r="G42" s="1"/>
      <c r="H42" s="52"/>
    </row>
    <row r="43" spans="1:8" ht="12" customHeight="1" thickBot="1">
      <c r="A43" s="394"/>
      <c r="B43" s="393"/>
      <c r="C43" s="393"/>
      <c r="D43" s="393"/>
      <c r="E43" s="1"/>
      <c r="F43" s="6"/>
      <c r="G43" s="8"/>
      <c r="H43" s="52"/>
    </row>
    <row r="44" spans="1:8" ht="12" customHeight="1">
      <c r="A44" s="381">
        <v>11</v>
      </c>
      <c r="B44" s="392" t="str">
        <f>VLOOKUP(A44,'пр.взв.'!B13:H140,2,FALSE)</f>
        <v>ГУРЬЕВ Василий Дмитриевич</v>
      </c>
      <c r="C44" s="392" t="str">
        <f>VLOOKUP(A44,'пр.взв.'!B13:H140,3,FALSE)</f>
        <v>19.08.1992 кмс</v>
      </c>
      <c r="D44" s="392" t="str">
        <f>VLOOKUP(A44,'пр.взв.'!B13:H140,4,FALSE)</f>
        <v>ДВФО</v>
      </c>
      <c r="E44" s="1"/>
      <c r="F44" s="6"/>
      <c r="G44" s="5"/>
      <c r="H44" s="52"/>
    </row>
    <row r="45" spans="1:8" ht="12" customHeight="1">
      <c r="A45" s="377"/>
      <c r="B45" s="393"/>
      <c r="C45" s="393"/>
      <c r="D45" s="393"/>
      <c r="E45" s="7"/>
      <c r="F45" s="6"/>
      <c r="G45" s="6"/>
      <c r="H45" s="52"/>
    </row>
    <row r="46" spans="1:8" ht="12" customHeight="1">
      <c r="A46" s="377">
        <v>43</v>
      </c>
      <c r="B46" s="383">
        <f>VLOOKUP(A46,'пр.взв.'!B15:H142,2,FALSE)</f>
        <v>0</v>
      </c>
      <c r="C46" s="383">
        <f>VLOOKUP(A46,'пр.взв.'!B15:H142,3,FALSE)</f>
        <v>0</v>
      </c>
      <c r="D46" s="383">
        <f>VLOOKUP(A46,'пр.взв.'!B15:H142,4,FALSE)</f>
        <v>0</v>
      </c>
      <c r="E46" s="3"/>
      <c r="F46" s="6"/>
      <c r="G46" s="6"/>
      <c r="H46" s="52"/>
    </row>
    <row r="47" spans="1:8" ht="12" customHeight="1" thickBot="1">
      <c r="A47" s="378"/>
      <c r="B47" s="393"/>
      <c r="C47" s="393"/>
      <c r="D47" s="393"/>
      <c r="E47" s="4"/>
      <c r="F47" s="10"/>
      <c r="G47" s="6"/>
      <c r="H47" s="52"/>
    </row>
    <row r="48" spans="1:8" ht="12" customHeight="1">
      <c r="A48" s="381">
        <v>27</v>
      </c>
      <c r="B48" s="392" t="str">
        <f>VLOOKUP(A48,'пр.взв.'!B17:H144,2,FALSE)</f>
        <v>СЕМЕНОВ Алексей Игоревич</v>
      </c>
      <c r="C48" s="392" t="str">
        <f>VLOOKUP(A48,'пр.взв.'!B17:H144,3,FALSE)</f>
        <v>16.09.93 кмс</v>
      </c>
      <c r="D48" s="392" t="str">
        <f>VLOOKUP(A48,'пр.взв.'!B17:H144,4,FALSE)</f>
        <v>УФО</v>
      </c>
      <c r="E48" s="4"/>
      <c r="F48" s="1"/>
      <c r="G48" s="6"/>
      <c r="H48" s="52"/>
    </row>
    <row r="49" spans="1:8" ht="12" customHeight="1">
      <c r="A49" s="377"/>
      <c r="B49" s="393"/>
      <c r="C49" s="393"/>
      <c r="D49" s="393"/>
      <c r="E49" s="9"/>
      <c r="F49" s="1"/>
      <c r="G49" s="6"/>
      <c r="H49" s="52"/>
    </row>
    <row r="50" spans="1:8" ht="12" customHeight="1">
      <c r="A50" s="377">
        <v>59</v>
      </c>
      <c r="B50" s="383">
        <f>VLOOKUP(A50,'пр.взв.'!B19:H146,2,FALSE)</f>
        <v>0</v>
      </c>
      <c r="C50" s="383">
        <f>VLOOKUP(A50,'пр.взв.'!B19:H146,3,FALSE)</f>
        <v>0</v>
      </c>
      <c r="D50" s="383">
        <f>VLOOKUP(A50,'пр.взв.'!B19:H146,4,FALSE)</f>
        <v>0</v>
      </c>
      <c r="E50" s="2"/>
      <c r="F50" s="1"/>
      <c r="G50" s="6"/>
      <c r="H50" s="52"/>
    </row>
    <row r="51" spans="1:8" ht="12" customHeight="1" thickBot="1">
      <c r="A51" s="378"/>
      <c r="B51" s="393"/>
      <c r="C51" s="393"/>
      <c r="D51" s="393"/>
      <c r="E51" s="1"/>
      <c r="F51" s="1"/>
      <c r="G51" s="6"/>
      <c r="H51" s="52"/>
    </row>
    <row r="52" spans="1:8" ht="12" customHeight="1">
      <c r="A52" s="381">
        <v>7</v>
      </c>
      <c r="B52" s="392" t="str">
        <f>VLOOKUP(A52,'пр.взв.'!B5:H132,2,FALSE)</f>
        <v>АЖДОВ Николай Владимирович</v>
      </c>
      <c r="C52" s="392" t="str">
        <f>VLOOKUP(A52,'пр.взв.'!B5:H132,3,FALSE)</f>
        <v>26.06.1992 мс</v>
      </c>
      <c r="D52" s="392" t="str">
        <f>VLOOKUP(A52,'пр.взв.'!B5:H132,4,FALSE)</f>
        <v>СФО</v>
      </c>
      <c r="E52" s="1"/>
      <c r="F52" s="1"/>
      <c r="G52" s="6"/>
      <c r="H52" s="52"/>
    </row>
    <row r="53" spans="1:8" ht="12" customHeight="1">
      <c r="A53" s="377"/>
      <c r="B53" s="393"/>
      <c r="C53" s="393"/>
      <c r="D53" s="393"/>
      <c r="E53" s="7"/>
      <c r="F53" s="1"/>
      <c r="G53" s="6"/>
      <c r="H53" s="55"/>
    </row>
    <row r="54" spans="1:8" ht="12" customHeight="1">
      <c r="A54" s="377">
        <v>39</v>
      </c>
      <c r="B54" s="383">
        <f>VLOOKUP(A54,'пр.взв.'!B23:H150,2,FALSE)</f>
        <v>0</v>
      </c>
      <c r="C54" s="383">
        <f>VLOOKUP(A54,'пр.взв.'!B23:H150,3,FALSE)</f>
        <v>0</v>
      </c>
      <c r="D54" s="383">
        <f>VLOOKUP(A54,'пр.взв.'!B23:H150,4,FALSE)</f>
        <v>0</v>
      </c>
      <c r="E54" s="3"/>
      <c r="F54" s="1"/>
      <c r="G54" s="6"/>
      <c r="H54" s="51"/>
    </row>
    <row r="55" spans="1:8" ht="12" customHeight="1" thickBot="1">
      <c r="A55" s="378"/>
      <c r="B55" s="393"/>
      <c r="C55" s="393"/>
      <c r="D55" s="393"/>
      <c r="E55" s="4"/>
      <c r="F55" s="8"/>
      <c r="G55" s="6"/>
      <c r="H55" s="51"/>
    </row>
    <row r="56" spans="1:8" ht="12" customHeight="1">
      <c r="A56" s="381">
        <v>23</v>
      </c>
      <c r="B56" s="392" t="str">
        <f>VLOOKUP(A56,'пр.взв.'!B25:H152,2,FALSE)</f>
        <v>КОНДРАШОВ Игорь Константинович</v>
      </c>
      <c r="C56" s="392" t="str">
        <f>VLOOKUP(A56,'пр.взв.'!B25:H152,3,FALSE)</f>
        <v>10.06.1992 мс</v>
      </c>
      <c r="D56" s="392" t="str">
        <f>VLOOKUP(A56,'пр.взв.'!B25:H152,4,FALSE)</f>
        <v>Мос</v>
      </c>
      <c r="E56" s="4"/>
      <c r="F56" s="5"/>
      <c r="G56" s="6"/>
      <c r="H56" s="51"/>
    </row>
    <row r="57" spans="1:8" ht="12" customHeight="1">
      <c r="A57" s="377"/>
      <c r="B57" s="393"/>
      <c r="C57" s="393"/>
      <c r="D57" s="393"/>
      <c r="E57" s="9"/>
      <c r="F57" s="6"/>
      <c r="G57" s="6"/>
      <c r="H57" s="51"/>
    </row>
    <row r="58" spans="1:8" ht="12" customHeight="1">
      <c r="A58" s="377">
        <v>55</v>
      </c>
      <c r="B58" s="383">
        <f>VLOOKUP(A58,'пр.взв.'!B27:H154,2,FALSE)</f>
        <v>0</v>
      </c>
      <c r="C58" s="383">
        <f>VLOOKUP(A58,'пр.взв.'!B27:H154,3,FALSE)</f>
        <v>0</v>
      </c>
      <c r="D58" s="383">
        <f>VLOOKUP(A58,'пр.взв.'!B27:H154,4,FALSE)</f>
        <v>0</v>
      </c>
      <c r="E58" s="2"/>
      <c r="F58" s="6"/>
      <c r="G58" s="6"/>
      <c r="H58" s="51"/>
    </row>
    <row r="59" spans="1:8" ht="12" customHeight="1" thickBot="1">
      <c r="A59" s="378"/>
      <c r="B59" s="393"/>
      <c r="C59" s="393"/>
      <c r="D59" s="393"/>
      <c r="E59" s="1"/>
      <c r="F59" s="6"/>
      <c r="G59" s="6"/>
      <c r="H59" s="51"/>
    </row>
    <row r="60" spans="1:8" ht="12" customHeight="1">
      <c r="A60" s="381">
        <v>15</v>
      </c>
      <c r="B60" s="392" t="str">
        <f>VLOOKUP(A60,'пр.взв.'!B29:H156,2,FALSE)</f>
        <v>СОВБАКОВ Мурат Мурадинович</v>
      </c>
      <c r="C60" s="392" t="str">
        <f>VLOOKUP(A60,'пр.взв.'!B29:H156,3,FALSE)</f>
        <v>21.09.1992 кмс</v>
      </c>
      <c r="D60" s="392" t="str">
        <f>VLOOKUP(A60,'пр.взв.'!B29:H156,4,FALSE)</f>
        <v>ЮФО</v>
      </c>
      <c r="E60" s="1"/>
      <c r="F60" s="6"/>
      <c r="G60" s="10"/>
      <c r="H60" s="51"/>
    </row>
    <row r="61" spans="1:8" ht="12" customHeight="1">
      <c r="A61" s="377"/>
      <c r="B61" s="393"/>
      <c r="C61" s="393"/>
      <c r="D61" s="393"/>
      <c r="E61" s="7"/>
      <c r="F61" s="6"/>
      <c r="G61" s="1"/>
      <c r="H61" s="51"/>
    </row>
    <row r="62" spans="1:8" ht="12" customHeight="1">
      <c r="A62" s="377">
        <v>47</v>
      </c>
      <c r="B62" s="383">
        <f>VLOOKUP(A62,'пр.взв.'!B31:H158,2,FALSE)</f>
        <v>0</v>
      </c>
      <c r="C62" s="383">
        <f>VLOOKUP(A62,'пр.взв.'!B31:H158,3,FALSE)</f>
        <v>0</v>
      </c>
      <c r="D62" s="383">
        <f>VLOOKUP(A62,'пр.взв.'!B31:H158,4,FALSE)</f>
        <v>0</v>
      </c>
      <c r="E62" s="3"/>
      <c r="F62" s="6"/>
      <c r="G62" s="1"/>
      <c r="H62" s="51"/>
    </row>
    <row r="63" spans="1:8" ht="12" customHeight="1" thickBot="1">
      <c r="A63" s="378"/>
      <c r="B63" s="393"/>
      <c r="C63" s="393"/>
      <c r="D63" s="393"/>
      <c r="E63" s="4"/>
      <c r="F63" s="10"/>
      <c r="G63" s="1"/>
      <c r="H63" s="51"/>
    </row>
    <row r="64" spans="1:8" ht="12" customHeight="1">
      <c r="A64" s="381">
        <v>31</v>
      </c>
      <c r="B64" s="392" t="str">
        <f>VLOOKUP(A64,'пр.взв.'!B33:H160,2,FALSE)</f>
        <v>РАЖЕВ Алексей Андреевич</v>
      </c>
      <c r="C64" s="392" t="str">
        <f>VLOOKUP(A64,'пр.взв.'!B33:H160,3,FALSE)</f>
        <v>26.06.1993 кмс</v>
      </c>
      <c r="D64" s="392" t="str">
        <f>VLOOKUP(A64,'пр.взв.'!B33:H160,4,FALSE)</f>
        <v>ПФО</v>
      </c>
      <c r="E64" s="4"/>
      <c r="F64" s="1"/>
      <c r="G64" s="1"/>
      <c r="H64" s="51"/>
    </row>
    <row r="65" spans="1:8" ht="12" customHeight="1">
      <c r="A65" s="377"/>
      <c r="B65" s="393"/>
      <c r="C65" s="393"/>
      <c r="D65" s="393"/>
      <c r="E65" s="9"/>
      <c r="F65" s="1"/>
      <c r="G65" s="1"/>
      <c r="H65" s="51"/>
    </row>
    <row r="66" spans="1:8" ht="12" customHeight="1">
      <c r="A66" s="377">
        <v>63</v>
      </c>
      <c r="B66" s="390">
        <f>VLOOKUP(A66,'пр.взв.'!B35:H162,2,FALSE)</f>
        <v>0</v>
      </c>
      <c r="C66" s="390">
        <f>VLOOKUP(A66,'пр.взв.'!B35:H162,3,FALSE)</f>
        <v>0</v>
      </c>
      <c r="D66" s="390">
        <f>VLOOKUP(A66,'пр.взв.'!B35:H162,4,FALSE)</f>
        <v>0</v>
      </c>
      <c r="E66" s="2"/>
      <c r="F66" s="1"/>
      <c r="G66" s="1"/>
      <c r="H66" s="51"/>
    </row>
    <row r="67" spans="1:8" ht="12" customHeight="1" thickBot="1">
      <c r="A67" s="378"/>
      <c r="B67" s="391"/>
      <c r="C67" s="391"/>
      <c r="D67" s="391"/>
      <c r="E67" s="50"/>
      <c r="F67" s="50"/>
      <c r="G67" s="50"/>
      <c r="H67" s="50"/>
    </row>
    <row r="68" spans="1:8" ht="12.75">
      <c r="A68" s="50"/>
      <c r="B68" s="50"/>
      <c r="C68" s="50"/>
      <c r="D68" s="50"/>
      <c r="E68" s="50"/>
      <c r="F68" s="50"/>
      <c r="G68" s="50"/>
      <c r="H68" s="50"/>
    </row>
    <row r="69" spans="1:8" ht="12.75">
      <c r="A69" s="50"/>
      <c r="B69" s="50"/>
      <c r="C69" s="50"/>
      <c r="D69" s="50"/>
      <c r="E69" s="50"/>
      <c r="F69" s="50"/>
      <c r="G69" s="50"/>
      <c r="H69" s="50"/>
    </row>
    <row r="70" spans="1:8" ht="12.75">
      <c r="A70" s="50"/>
      <c r="B70" s="50"/>
      <c r="C70" s="50"/>
      <c r="D70" s="50"/>
      <c r="E70" s="50"/>
      <c r="F70" s="50"/>
      <c r="G70" s="50"/>
      <c r="H70" s="50"/>
    </row>
    <row r="71" spans="1:8" ht="12.75">
      <c r="A71" s="50"/>
      <c r="B71" s="50"/>
      <c r="C71" s="50"/>
      <c r="D71" s="50"/>
      <c r="E71" s="50"/>
      <c r="F71" s="50"/>
      <c r="G71" s="50"/>
      <c r="H71" s="50"/>
    </row>
    <row r="72" spans="1:8" ht="12.75">
      <c r="A72" s="31" t="s">
        <v>21</v>
      </c>
      <c r="B72" s="57"/>
      <c r="C72" s="57"/>
      <c r="D72" s="57"/>
      <c r="E72" s="395" t="str">
        <f>HYPERLINK('пр.взв.'!G3)</f>
        <v>в.к. 74  кг</v>
      </c>
      <c r="F72" s="57"/>
      <c r="G72" s="31" t="s">
        <v>23</v>
      </c>
      <c r="H72" s="57"/>
    </row>
    <row r="73" spans="1:8" ht="12.75">
      <c r="A73" s="57"/>
      <c r="B73" s="57"/>
      <c r="C73" s="57"/>
      <c r="D73" s="57"/>
      <c r="E73" s="386"/>
      <c r="F73" s="57"/>
      <c r="G73" s="57"/>
      <c r="H73" s="57"/>
    </row>
    <row r="74" spans="1:8" ht="19.5" customHeight="1">
      <c r="A74" s="57"/>
      <c r="B74" s="57"/>
      <c r="C74" s="57"/>
      <c r="D74" s="57"/>
      <c r="E74" s="57"/>
      <c r="F74" s="57"/>
      <c r="G74" s="57"/>
      <c r="H74" s="57"/>
    </row>
    <row r="75" spans="1:9" ht="19.5" customHeight="1">
      <c r="A75" s="16"/>
      <c r="B75" s="18"/>
      <c r="C75" s="13"/>
      <c r="D75" s="17"/>
      <c r="E75" s="17"/>
      <c r="G75" s="70"/>
      <c r="H75" s="70"/>
      <c r="I75" s="12"/>
    </row>
    <row r="76" spans="1:9" ht="19.5" customHeight="1">
      <c r="A76" s="12"/>
      <c r="B76" s="19"/>
      <c r="G76" s="70"/>
      <c r="H76" s="70"/>
      <c r="I76" s="12"/>
    </row>
    <row r="77" spans="1:9" ht="19.5" customHeight="1">
      <c r="A77" s="12"/>
      <c r="B77" s="45"/>
      <c r="C77" s="44"/>
      <c r="D77" s="21"/>
      <c r="E77" s="17"/>
      <c r="G77" s="35"/>
      <c r="H77" s="70"/>
      <c r="I77" s="12"/>
    </row>
    <row r="78" spans="1:9" ht="19.5" customHeight="1">
      <c r="A78" s="11"/>
      <c r="B78" s="15"/>
      <c r="C78" s="20"/>
      <c r="D78" s="71"/>
      <c r="E78" s="17"/>
      <c r="G78" s="35"/>
      <c r="H78" s="70"/>
      <c r="I78" s="12"/>
    </row>
    <row r="79" spans="1:9" ht="19.5" customHeight="1">
      <c r="A79" s="12"/>
      <c r="B79" s="20"/>
      <c r="C79" s="20"/>
      <c r="D79" s="36"/>
      <c r="E79" s="18"/>
      <c r="F79" s="20"/>
      <c r="H79" s="70"/>
      <c r="I79" s="12"/>
    </row>
    <row r="80" spans="1:9" ht="19.5" customHeight="1">
      <c r="A80" s="12"/>
      <c r="B80" s="20"/>
      <c r="C80" s="14"/>
      <c r="D80" s="38"/>
      <c r="E80" s="19"/>
      <c r="F80" s="72"/>
      <c r="H80" s="70"/>
      <c r="I80" s="12"/>
    </row>
    <row r="81" spans="2:9" ht="19.5" customHeight="1">
      <c r="B81" s="73"/>
      <c r="C81" s="73"/>
      <c r="D81" s="12"/>
      <c r="E81" s="19"/>
      <c r="F81" s="18"/>
      <c r="H81" s="70"/>
      <c r="I81" s="12"/>
    </row>
    <row r="82" spans="3:9" ht="19.5" customHeight="1">
      <c r="C82" s="17"/>
      <c r="D82" s="12"/>
      <c r="E82" s="15"/>
      <c r="F82" s="19"/>
      <c r="H82" s="70"/>
      <c r="I82" s="12"/>
    </row>
    <row r="83" spans="1:9" ht="19.5" customHeight="1">
      <c r="A83" s="16"/>
      <c r="B83" s="18"/>
      <c r="D83" s="12"/>
      <c r="F83" s="36"/>
      <c r="H83" s="70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70"/>
      <c r="I84" s="12"/>
    </row>
    <row r="85" spans="1:9" ht="19.5" customHeight="1">
      <c r="A85" s="12"/>
      <c r="B85" s="45"/>
      <c r="C85" s="44"/>
      <c r="D85" s="37"/>
      <c r="E85" s="17"/>
      <c r="F85" s="19"/>
      <c r="G85" s="37"/>
      <c r="H85" s="70"/>
      <c r="I85" s="12"/>
    </row>
    <row r="86" spans="1:9" ht="19.5" customHeight="1">
      <c r="A86" s="11"/>
      <c r="B86" s="15"/>
      <c r="C86" s="20"/>
      <c r="D86" s="36"/>
      <c r="E86" s="13"/>
      <c r="F86" s="19"/>
      <c r="G86" s="36"/>
      <c r="H86" s="70"/>
      <c r="I86" s="12"/>
    </row>
    <row r="87" spans="1:9" ht="19.5" customHeight="1">
      <c r="A87" s="12"/>
      <c r="B87" s="20"/>
      <c r="C87" s="20"/>
      <c r="D87" s="36"/>
      <c r="E87" s="18"/>
      <c r="F87" s="19"/>
      <c r="G87" s="36"/>
      <c r="H87" s="70"/>
      <c r="I87" s="12"/>
    </row>
    <row r="88" spans="1:9" ht="19.5" customHeight="1">
      <c r="A88" s="12"/>
      <c r="B88" s="20"/>
      <c r="C88" s="14"/>
      <c r="D88" s="38"/>
      <c r="E88" s="19"/>
      <c r="F88" s="74"/>
      <c r="G88" s="36"/>
      <c r="H88" s="70"/>
      <c r="I88" s="12"/>
    </row>
    <row r="89" spans="2:9" ht="19.5" customHeight="1">
      <c r="B89" s="73"/>
      <c r="C89" s="73"/>
      <c r="E89" s="19"/>
      <c r="F89" s="22"/>
      <c r="G89" s="36"/>
      <c r="H89" s="70"/>
      <c r="I89" s="12"/>
    </row>
    <row r="90" spans="3:9" ht="19.5" customHeight="1">
      <c r="C90" s="17"/>
      <c r="E90" s="15"/>
      <c r="F90" s="20"/>
      <c r="G90" s="38"/>
      <c r="H90" s="70"/>
      <c r="I90" s="12"/>
    </row>
    <row r="91" spans="1:9" ht="19.5" customHeight="1">
      <c r="A91" s="70"/>
      <c r="B91" s="70"/>
      <c r="C91" s="70"/>
      <c r="D91" s="70"/>
      <c r="E91" s="70"/>
      <c r="F91" s="70"/>
      <c r="G91" s="35"/>
      <c r="H91" s="70"/>
      <c r="I91" s="12"/>
    </row>
    <row r="92" spans="1:9" ht="19.5" customHeight="1">
      <c r="A92" s="70"/>
      <c r="B92" s="20"/>
      <c r="C92" s="48"/>
      <c r="D92" s="70"/>
      <c r="E92" s="20"/>
      <c r="F92" s="22"/>
      <c r="G92" s="35"/>
      <c r="H92" s="70"/>
      <c r="I92" s="12"/>
    </row>
    <row r="93" spans="1:9" ht="19.5" customHeight="1">
      <c r="A93" s="70"/>
      <c r="B93" s="20"/>
      <c r="C93" s="22"/>
      <c r="D93" s="48"/>
      <c r="E93" s="48"/>
      <c r="F93" s="20"/>
      <c r="G93" s="70"/>
      <c r="H93" s="70"/>
      <c r="I93" s="12"/>
    </row>
    <row r="94" spans="1:9" ht="19.5" customHeight="1">
      <c r="A94" s="70"/>
      <c r="B94" s="70"/>
      <c r="C94" s="20"/>
      <c r="D94" s="70"/>
      <c r="E94" s="22"/>
      <c r="F94" s="20"/>
      <c r="G94" s="70"/>
      <c r="H94" s="70"/>
      <c r="I94" s="12"/>
    </row>
    <row r="95" spans="1:9" ht="19.5" customHeight="1">
      <c r="A95" s="70"/>
      <c r="B95" s="70"/>
      <c r="C95" s="22"/>
      <c r="D95" s="70"/>
      <c r="E95" s="20"/>
      <c r="F95" s="48"/>
      <c r="G95" s="35"/>
      <c r="H95" s="70"/>
      <c r="I95" s="12"/>
    </row>
    <row r="96" spans="1:9" ht="19.5" customHeight="1">
      <c r="A96" s="70"/>
      <c r="B96" s="20"/>
      <c r="C96" s="22"/>
      <c r="D96" s="48"/>
      <c r="E96" s="48"/>
      <c r="F96" s="20"/>
      <c r="G96" s="35"/>
      <c r="H96" s="70"/>
      <c r="I96" s="12"/>
    </row>
    <row r="97" spans="1:9" ht="19.5" customHeight="1">
      <c r="A97" s="70"/>
      <c r="B97" s="70"/>
      <c r="C97" s="20"/>
      <c r="D97" s="70"/>
      <c r="E97" s="22"/>
      <c r="F97" s="20"/>
      <c r="G97" s="35"/>
      <c r="H97" s="70"/>
      <c r="I97" s="12"/>
    </row>
    <row r="98" spans="1:9" ht="19.5" customHeight="1">
      <c r="A98" s="70"/>
      <c r="B98" s="70"/>
      <c r="C98" s="22"/>
      <c r="D98" s="70"/>
      <c r="E98" s="20"/>
      <c r="F98" s="48"/>
      <c r="G98" s="35"/>
      <c r="H98" s="70"/>
      <c r="I98" s="12"/>
    </row>
    <row r="99" spans="1:9" ht="19.5" customHeight="1">
      <c r="A99" s="70"/>
      <c r="B99" s="70"/>
      <c r="C99" s="70"/>
      <c r="D99" s="70"/>
      <c r="E99" s="70"/>
      <c r="F99" s="70"/>
      <c r="G99" s="70"/>
      <c r="H99" s="70"/>
      <c r="I99" s="12"/>
    </row>
    <row r="100" ht="19.5" customHeight="1"/>
    <row r="101" spans="1:8" ht="12.75">
      <c r="A101" s="51"/>
      <c r="B101" s="51"/>
      <c r="C101" s="51"/>
      <c r="D101" s="51"/>
      <c r="E101" s="51"/>
      <c r="F101" s="51"/>
      <c r="G101" s="56"/>
      <c r="H101" s="56"/>
    </row>
    <row r="102" ht="12.75">
      <c r="G102" s="12"/>
    </row>
    <row r="103" ht="12.75">
      <c r="G103" s="12"/>
    </row>
    <row r="104" ht="12.75">
      <c r="G104" s="12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1">
      <selection activeCell="A1" sqref="A1:R1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9" ht="12.75" customHeight="1" thickBot="1">
      <c r="A1" s="398" t="s">
        <v>29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93"/>
    </row>
    <row r="2" spans="1:19" ht="15" customHeight="1" thickBot="1">
      <c r="A2" s="93"/>
      <c r="B2" s="94"/>
      <c r="C2" s="399" t="s">
        <v>30</v>
      </c>
      <c r="D2" s="399"/>
      <c r="E2" s="399"/>
      <c r="F2" s="399"/>
      <c r="G2" s="399"/>
      <c r="H2" s="399"/>
      <c r="I2" s="400" t="str">
        <f>HYPERLINK('[1]реквизиты'!$A$2)</f>
        <v>Первенство России среди юниоров 1992 - 93 гг.р.</v>
      </c>
      <c r="J2" s="401"/>
      <c r="K2" s="401"/>
      <c r="L2" s="401"/>
      <c r="M2" s="401"/>
      <c r="N2" s="401"/>
      <c r="O2" s="401"/>
      <c r="P2" s="401"/>
      <c r="Q2" s="401"/>
      <c r="R2" s="402"/>
      <c r="S2" s="93"/>
    </row>
    <row r="3" spans="1:19" ht="11.25" customHeight="1" thickBot="1">
      <c r="A3" s="23"/>
      <c r="B3" s="23"/>
      <c r="C3" s="103"/>
      <c r="D3" s="96"/>
      <c r="E3" s="413" t="str">
        <f>HYPERLINK('[1]реквизиты'!$A$3)</f>
        <v>13 - 17 февраля 2012 г.               г. Кстово</v>
      </c>
      <c r="F3" s="414"/>
      <c r="G3" s="414"/>
      <c r="H3" s="414"/>
      <c r="I3" s="414"/>
      <c r="J3" s="414"/>
      <c r="K3" s="414"/>
      <c r="L3" s="414"/>
      <c r="M3" s="414"/>
      <c r="N3" s="414"/>
      <c r="O3" s="97"/>
      <c r="P3" s="415" t="str">
        <f>HYPERLINK('пр.взв.'!G3)</f>
        <v>в.к. 74  кг</v>
      </c>
      <c r="Q3" s="416"/>
      <c r="R3" s="417"/>
      <c r="S3" s="98"/>
    </row>
    <row r="4" spans="1:19" ht="12" customHeight="1" thickBot="1">
      <c r="A4" s="407">
        <v>2</v>
      </c>
      <c r="B4" s="408" t="str">
        <f>VLOOKUP(A4,'пр.взв.'!B6:C133,2,FALSE)</f>
        <v>МАЛИГОВ Лом-Али Лечиевич</v>
      </c>
      <c r="C4" s="408" t="str">
        <f>VLOOKUP(A4,'пр.взв.'!B6:H133,3,FALSE)</f>
        <v>04.04.1992 мс</v>
      </c>
      <c r="D4" s="408" t="str">
        <f>VLOOKUP(A4,'пр.взв.'!B6:F133,4,FALSE)</f>
        <v>СКФО</v>
      </c>
      <c r="E4" s="97"/>
      <c r="F4" s="97"/>
      <c r="G4" s="99"/>
      <c r="H4" s="100" t="s">
        <v>10</v>
      </c>
      <c r="I4" s="101"/>
      <c r="J4" s="102"/>
      <c r="K4" s="103"/>
      <c r="L4" s="103"/>
      <c r="M4" s="103"/>
      <c r="N4" s="103"/>
      <c r="O4" s="104"/>
      <c r="P4" s="418"/>
      <c r="Q4" s="419"/>
      <c r="R4" s="420"/>
      <c r="S4" s="93"/>
    </row>
    <row r="5" spans="1:19" ht="12" customHeight="1">
      <c r="A5" s="403"/>
      <c r="B5" s="409"/>
      <c r="C5" s="409"/>
      <c r="D5" s="409"/>
      <c r="E5" s="60">
        <v>2</v>
      </c>
      <c r="F5" s="105"/>
      <c r="G5" s="106"/>
      <c r="H5" s="107"/>
      <c r="I5" s="108"/>
      <c r="J5" s="109"/>
      <c r="K5" s="103"/>
      <c r="L5" s="116"/>
      <c r="M5" s="114"/>
      <c r="N5" s="115"/>
      <c r="O5" s="115"/>
      <c r="P5" s="115"/>
      <c r="Q5" s="102"/>
      <c r="R5" s="128"/>
      <c r="S5" s="138"/>
    </row>
    <row r="6" spans="1:19" ht="12" customHeight="1" thickBot="1">
      <c r="A6" s="403">
        <v>34</v>
      </c>
      <c r="B6" s="410" t="str">
        <f>VLOOKUP(A6,'пр.взв.'!B8:C135,2,FALSE)</f>
        <v> АЛИЕВ Бари Титалович</v>
      </c>
      <c r="C6" s="410" t="str">
        <f>VLOOKUP(A6,'пр.взв.'!B8:H135,3,FALSE)</f>
        <v>02.11.1993 кмс</v>
      </c>
      <c r="D6" s="410" t="str">
        <f>VLOOKUP(A6,'пр.взв.'!B8:F135,4,FALSE)</f>
        <v>ЮФО</v>
      </c>
      <c r="E6" s="181">
        <v>0.12569444444444444</v>
      </c>
      <c r="F6" s="111"/>
      <c r="G6" s="105"/>
      <c r="H6" s="112"/>
      <c r="I6" s="113"/>
      <c r="J6" s="102"/>
      <c r="K6" s="103"/>
      <c r="L6" s="107"/>
      <c r="M6" s="114"/>
      <c r="N6" s="115"/>
      <c r="O6" s="115"/>
      <c r="P6" s="115"/>
      <c r="Q6" s="412" t="s">
        <v>26</v>
      </c>
      <c r="R6" s="412"/>
      <c r="S6" s="138"/>
    </row>
    <row r="7" spans="1:19" ht="12" customHeight="1" thickBot="1">
      <c r="A7" s="404"/>
      <c r="B7" s="411"/>
      <c r="C7" s="411"/>
      <c r="D7" s="411"/>
      <c r="E7" s="105"/>
      <c r="F7" s="84"/>
      <c r="G7" s="60">
        <v>2</v>
      </c>
      <c r="H7" s="116"/>
      <c r="I7" s="108"/>
      <c r="J7" s="117"/>
      <c r="K7" s="97"/>
      <c r="L7" s="116"/>
      <c r="M7" s="108"/>
      <c r="N7" s="122"/>
      <c r="O7" s="122"/>
      <c r="P7" s="114"/>
      <c r="Q7" s="412"/>
      <c r="R7" s="412"/>
      <c r="S7" s="138"/>
    </row>
    <row r="8" spans="1:19" ht="12" customHeight="1" thickBot="1">
      <c r="A8" s="407">
        <v>18</v>
      </c>
      <c r="B8" s="408" t="str">
        <f>VLOOKUP(A8,'пр.взв.'!B10:C137,2,FALSE)</f>
        <v>ЦЕЧОЕВ Магомед Хасанович</v>
      </c>
      <c r="C8" s="408" t="str">
        <f>VLOOKUP(A8,'пр.взв.'!B10:H137,3,FALSE)</f>
        <v>10.03.1992 мс</v>
      </c>
      <c r="D8" s="408" t="str">
        <f>VLOOKUP(A8,'пр.взв.'!B10:F137,4,FALSE)</f>
        <v>СФО</v>
      </c>
      <c r="E8" s="97"/>
      <c r="F8" s="105"/>
      <c r="G8" s="181">
        <v>0.125</v>
      </c>
      <c r="H8" s="119"/>
      <c r="I8" s="120"/>
      <c r="J8" s="102"/>
      <c r="K8" s="103"/>
      <c r="L8" s="107"/>
      <c r="M8" s="113"/>
      <c r="N8" s="121"/>
      <c r="O8" s="123"/>
      <c r="P8" s="115"/>
      <c r="Q8" s="116"/>
      <c r="R8" s="128"/>
      <c r="S8" s="138"/>
    </row>
    <row r="9" spans="1:19" ht="12" customHeight="1">
      <c r="A9" s="403"/>
      <c r="B9" s="409"/>
      <c r="C9" s="409"/>
      <c r="D9" s="409"/>
      <c r="E9" s="60">
        <v>18</v>
      </c>
      <c r="F9" s="125"/>
      <c r="G9" s="105"/>
      <c r="H9" s="107"/>
      <c r="I9" s="126"/>
      <c r="J9" s="113"/>
      <c r="K9" s="103"/>
      <c r="L9" s="107"/>
      <c r="M9" s="108"/>
      <c r="N9" s="127"/>
      <c r="O9" s="114">
        <v>2</v>
      </c>
      <c r="P9" s="115"/>
      <c r="Q9" s="115"/>
      <c r="R9" s="128"/>
      <c r="S9" s="138"/>
    </row>
    <row r="10" spans="1:19" ht="12" customHeight="1" thickBot="1">
      <c r="A10" s="403">
        <v>50</v>
      </c>
      <c r="B10" s="405">
        <f>VLOOKUP(A10,'пр.взв.'!B12:C139,2,FALSE)</f>
        <v>0</v>
      </c>
      <c r="C10" s="405">
        <f>VLOOKUP(A10,'пр.взв.'!B12:H139,3,FALSE)</f>
        <v>0</v>
      </c>
      <c r="D10" s="405">
        <f>VLOOKUP(A10,'пр.взв.'!B12:F139,4,FALSE)</f>
        <v>0</v>
      </c>
      <c r="E10" s="110"/>
      <c r="F10" s="105"/>
      <c r="G10" s="105"/>
      <c r="H10" s="112"/>
      <c r="I10" s="126"/>
      <c r="J10" s="113"/>
      <c r="K10" s="103"/>
      <c r="L10" s="107"/>
      <c r="M10" s="107"/>
      <c r="N10" s="130"/>
      <c r="O10" s="131"/>
      <c r="P10" s="115"/>
      <c r="Q10" s="115"/>
      <c r="R10" s="103"/>
      <c r="S10" s="138"/>
    </row>
    <row r="11" spans="1:19" ht="12" customHeight="1" thickBot="1">
      <c r="A11" s="404"/>
      <c r="B11" s="406"/>
      <c r="C11" s="406"/>
      <c r="D11" s="406"/>
      <c r="E11" s="105"/>
      <c r="F11" s="105"/>
      <c r="G11" s="84"/>
      <c r="H11" s="113"/>
      <c r="I11" s="129"/>
      <c r="J11" s="102"/>
      <c r="K11" s="103"/>
      <c r="L11" s="107"/>
      <c r="M11" s="107"/>
      <c r="N11" s="115"/>
      <c r="O11" s="133"/>
      <c r="P11" s="115">
        <v>14</v>
      </c>
      <c r="Q11" s="115"/>
      <c r="R11" s="102"/>
      <c r="S11" s="138"/>
    </row>
    <row r="12" spans="1:19" ht="12" customHeight="1" thickBot="1">
      <c r="A12" s="407">
        <v>10</v>
      </c>
      <c r="B12" s="408" t="str">
        <f>VLOOKUP(A12,'пр.взв.'!B14:C141,2,FALSE)</f>
        <v>НИКУЛИН Иван Дмитриевич</v>
      </c>
      <c r="C12" s="408" t="str">
        <f>VLOOKUP(A12,'пр.взв.'!B14:H141,3,FALSE)</f>
        <v>20.03.1993 мс</v>
      </c>
      <c r="D12" s="408" t="str">
        <f>VLOOKUP(A12,'пр.взв.'!B14:F141,4,FALSE)</f>
        <v>УФО</v>
      </c>
      <c r="E12" s="97"/>
      <c r="F12" s="97"/>
      <c r="G12" s="105"/>
      <c r="H12" s="108"/>
      <c r="I12" s="60">
        <v>10</v>
      </c>
      <c r="J12" s="132"/>
      <c r="K12" s="102"/>
      <c r="L12" s="116"/>
      <c r="M12" s="107"/>
      <c r="N12" s="113"/>
      <c r="O12" s="134">
        <v>14</v>
      </c>
      <c r="P12" s="135"/>
      <c r="Q12" s="136"/>
      <c r="R12" s="128"/>
      <c r="S12" s="138"/>
    </row>
    <row r="13" spans="1:19" ht="12" customHeight="1" thickBot="1">
      <c r="A13" s="403"/>
      <c r="B13" s="409"/>
      <c r="C13" s="409"/>
      <c r="D13" s="409"/>
      <c r="E13" s="60">
        <v>10</v>
      </c>
      <c r="F13" s="105"/>
      <c r="G13" s="105"/>
      <c r="H13" s="127"/>
      <c r="I13" s="181">
        <v>0.125</v>
      </c>
      <c r="J13" s="102"/>
      <c r="K13" s="62"/>
      <c r="L13" s="107"/>
      <c r="M13" s="116"/>
      <c r="N13" s="115"/>
      <c r="O13" s="115"/>
      <c r="P13" s="107"/>
      <c r="Q13" s="136"/>
      <c r="R13" s="128"/>
      <c r="S13" s="138"/>
    </row>
    <row r="14" spans="1:19" ht="12" customHeight="1" thickBot="1">
      <c r="A14" s="403">
        <v>42</v>
      </c>
      <c r="B14" s="405">
        <f>VLOOKUP(A14,'пр.взв.'!B16:C143,2,FALSE)</f>
        <v>0</v>
      </c>
      <c r="C14" s="405">
        <f>VLOOKUP(A14,'пр.взв.'!B16:H143,3,FALSE)</f>
        <v>0</v>
      </c>
      <c r="D14" s="405">
        <f>VLOOKUP(A14,'пр.взв.'!B16:F143,4,FALSE)</f>
        <v>0</v>
      </c>
      <c r="E14" s="110"/>
      <c r="F14" s="111"/>
      <c r="G14" s="105"/>
      <c r="H14" s="137"/>
      <c r="I14" s="117"/>
      <c r="J14" s="117"/>
      <c r="K14" s="63"/>
      <c r="L14" s="116"/>
      <c r="M14" s="108"/>
      <c r="N14" s="114">
        <v>12</v>
      </c>
      <c r="O14" s="123"/>
      <c r="P14" s="128"/>
      <c r="Q14" s="126">
        <v>14</v>
      </c>
      <c r="R14" s="128"/>
      <c r="S14" s="138"/>
    </row>
    <row r="15" spans="1:19" ht="12" customHeight="1" thickBot="1">
      <c r="A15" s="404"/>
      <c r="B15" s="406"/>
      <c r="C15" s="406"/>
      <c r="D15" s="406"/>
      <c r="E15" s="105"/>
      <c r="F15" s="84"/>
      <c r="G15" s="60">
        <v>10</v>
      </c>
      <c r="H15" s="130"/>
      <c r="I15" s="102"/>
      <c r="J15" s="102"/>
      <c r="K15" s="62"/>
      <c r="L15" s="107"/>
      <c r="M15" s="113"/>
      <c r="N15" s="121"/>
      <c r="O15" s="123"/>
      <c r="P15" s="107"/>
      <c r="Q15" s="139"/>
      <c r="R15" s="103"/>
      <c r="S15" s="138"/>
    </row>
    <row r="16" spans="1:19" ht="12" customHeight="1" thickBot="1">
      <c r="A16" s="407">
        <v>26</v>
      </c>
      <c r="B16" s="408" t="str">
        <f>VLOOKUP(A16,'пр.взв.'!B18:C145,2,FALSE)</f>
        <v>КСЕНОФОНТОВ Филипп Валерьевич</v>
      </c>
      <c r="C16" s="408" t="str">
        <f>VLOOKUP(A16,'пр.взв.'!B18:H145,3,FALSE)</f>
        <v>13.01.1993 кмс</v>
      </c>
      <c r="D16" s="408" t="str">
        <f>VLOOKUP(A16,'пр.взв.'!B18:F145,4,FALSE)</f>
        <v>ПФО</v>
      </c>
      <c r="E16" s="97"/>
      <c r="F16" s="105"/>
      <c r="G16" s="181">
        <v>0.16666666666666666</v>
      </c>
      <c r="H16" s="112"/>
      <c r="I16" s="117"/>
      <c r="J16" s="117"/>
      <c r="K16" s="63"/>
      <c r="L16" s="118"/>
      <c r="M16" s="108"/>
      <c r="N16" s="127"/>
      <c r="O16" s="114">
        <v>36</v>
      </c>
      <c r="P16" s="107"/>
      <c r="Q16" s="140"/>
      <c r="R16" s="103"/>
      <c r="S16" s="138"/>
    </row>
    <row r="17" spans="1:19" ht="12" customHeight="1" thickBot="1">
      <c r="A17" s="403"/>
      <c r="B17" s="409"/>
      <c r="C17" s="409"/>
      <c r="D17" s="409"/>
      <c r="E17" s="60"/>
      <c r="F17" s="125"/>
      <c r="G17" s="105"/>
      <c r="H17" s="107"/>
      <c r="I17" s="102"/>
      <c r="J17" s="102"/>
      <c r="K17" s="62"/>
      <c r="L17" s="107"/>
      <c r="M17" s="107"/>
      <c r="N17" s="130">
        <v>36</v>
      </c>
      <c r="O17" s="131"/>
      <c r="P17" s="107"/>
      <c r="Q17" s="140"/>
      <c r="R17" s="103"/>
      <c r="S17" s="138"/>
    </row>
    <row r="18" spans="1:19" ht="12" customHeight="1" thickBot="1">
      <c r="A18" s="403">
        <v>58</v>
      </c>
      <c r="B18" s="405">
        <f>VLOOKUP(A18,'пр.взв.'!B20:C147,2,FALSE)</f>
        <v>0</v>
      </c>
      <c r="C18" s="405">
        <f>VLOOKUP(A18,'пр.взв.'!B20:H147,3,FALSE)</f>
        <v>0</v>
      </c>
      <c r="D18" s="405">
        <f>VLOOKUP(A18,'пр.взв.'!B20:F147,4,FALSE)</f>
        <v>0</v>
      </c>
      <c r="E18" s="110"/>
      <c r="F18" s="105"/>
      <c r="G18" s="105"/>
      <c r="H18" s="112"/>
      <c r="I18" s="117"/>
      <c r="J18" s="117"/>
      <c r="K18" s="63"/>
      <c r="L18" s="97"/>
      <c r="M18" s="117"/>
      <c r="N18" s="117"/>
      <c r="O18" s="162"/>
      <c r="P18" s="163">
        <v>32</v>
      </c>
      <c r="Q18" s="164"/>
      <c r="R18" s="60">
        <v>14</v>
      </c>
      <c r="S18" s="138"/>
    </row>
    <row r="19" spans="1:19" ht="12" customHeight="1" thickBot="1">
      <c r="A19" s="404"/>
      <c r="B19" s="406"/>
      <c r="C19" s="406"/>
      <c r="D19" s="406"/>
      <c r="E19" s="105"/>
      <c r="F19" s="105"/>
      <c r="G19" s="105"/>
      <c r="H19" s="107"/>
      <c r="I19" s="102"/>
      <c r="J19" s="102"/>
      <c r="K19" s="60">
        <v>10</v>
      </c>
      <c r="L19" s="103"/>
      <c r="M19" s="103"/>
      <c r="N19" s="102"/>
      <c r="O19" s="134">
        <v>32</v>
      </c>
      <c r="P19" s="128"/>
      <c r="Q19" s="133"/>
      <c r="R19" s="181">
        <v>0.16666666666666666</v>
      </c>
      <c r="S19" s="138"/>
    </row>
    <row r="20" spans="1:19" ht="12" customHeight="1" thickBot="1">
      <c r="A20" s="407">
        <v>6</v>
      </c>
      <c r="B20" s="408" t="str">
        <f>VLOOKUP(A20,'пр.взв.'!B6:C133,2,FALSE)</f>
        <v>ГАВРИЛЮК Александр Александрович</v>
      </c>
      <c r="C20" s="408" t="str">
        <f>VLOOKUP(A20,'пр.взв.'!B6:H133,3,FALSE)</f>
        <v>23.04.1992 кмс</v>
      </c>
      <c r="D20" s="408" t="str">
        <f>VLOOKUP(A20,'пр.взв.'!B6:H133,4,FALSE)</f>
        <v>ЦФО</v>
      </c>
      <c r="E20" s="97"/>
      <c r="F20" s="97"/>
      <c r="G20" s="99"/>
      <c r="H20" s="99"/>
      <c r="I20" s="114"/>
      <c r="J20" s="123"/>
      <c r="K20" s="181">
        <v>0.16666666666666666</v>
      </c>
      <c r="L20" s="165"/>
      <c r="M20" s="62"/>
      <c r="N20" s="102"/>
      <c r="O20" s="103"/>
      <c r="P20" s="108"/>
      <c r="Q20" s="145"/>
      <c r="R20" s="97"/>
      <c r="S20" s="84"/>
    </row>
    <row r="21" spans="1:19" ht="12" customHeight="1">
      <c r="A21" s="403"/>
      <c r="B21" s="409"/>
      <c r="C21" s="409"/>
      <c r="D21" s="409"/>
      <c r="E21" s="60">
        <v>38</v>
      </c>
      <c r="F21" s="105"/>
      <c r="G21" s="106"/>
      <c r="H21" s="107"/>
      <c r="I21" s="108"/>
      <c r="J21" s="116"/>
      <c r="K21" s="143"/>
      <c r="L21" s="102"/>
      <c r="M21" s="62"/>
      <c r="N21" s="102"/>
      <c r="O21" s="103"/>
      <c r="P21" s="128"/>
      <c r="Q21" s="144"/>
      <c r="R21" s="103"/>
      <c r="S21" s="105"/>
    </row>
    <row r="22" spans="1:19" ht="12" customHeight="1" thickBot="1">
      <c r="A22" s="403">
        <v>38</v>
      </c>
      <c r="B22" s="410" t="str">
        <f>VLOOKUP(A22,'пр.взв.'!B24:C151,2,FALSE)</f>
        <v>ЧИНКОВ Алексей Андреевич</v>
      </c>
      <c r="C22" s="410" t="str">
        <f>VLOOKUP(A22,'пр.взв.'!B24:H151,3,FALSE)</f>
        <v>12.09.1992 кмс</v>
      </c>
      <c r="D22" s="410" t="str">
        <f>VLOOKUP(A22,'пр.взв.'!B24:F151,4,FALSE)</f>
        <v>ЮФО</v>
      </c>
      <c r="E22" s="181">
        <v>0.12569444444444444</v>
      </c>
      <c r="F22" s="111"/>
      <c r="G22" s="105"/>
      <c r="H22" s="112"/>
      <c r="I22" s="113"/>
      <c r="J22" s="108"/>
      <c r="K22" s="63"/>
      <c r="L22" s="117"/>
      <c r="M22" s="63"/>
      <c r="N22" s="117"/>
      <c r="O22" s="97"/>
      <c r="P22" s="97"/>
      <c r="Q22" s="166">
        <v>23</v>
      </c>
      <c r="R22" s="97"/>
      <c r="S22" s="138"/>
    </row>
    <row r="23" spans="1:19" ht="12" customHeight="1" thickBot="1">
      <c r="A23" s="404"/>
      <c r="B23" s="411"/>
      <c r="C23" s="411"/>
      <c r="D23" s="411"/>
      <c r="E23" s="105"/>
      <c r="F23" s="84"/>
      <c r="G23" s="60">
        <v>38</v>
      </c>
      <c r="H23" s="116"/>
      <c r="I23" s="108"/>
      <c r="J23" s="113"/>
      <c r="K23" s="62"/>
      <c r="L23" s="102"/>
      <c r="M23" s="62"/>
      <c r="N23" s="102"/>
      <c r="O23" s="108"/>
      <c r="P23" s="113"/>
      <c r="Q23" s="116"/>
      <c r="R23" s="128"/>
      <c r="S23" s="138"/>
    </row>
    <row r="24" spans="1:19" ht="12" customHeight="1" thickBot="1">
      <c r="A24" s="407">
        <v>22</v>
      </c>
      <c r="B24" s="408" t="str">
        <f>VLOOKUP(A24,'пр.взв.'!B26:C153,2,FALSE)</f>
        <v>УЛЬЯНИН Виктор Александрович</v>
      </c>
      <c r="C24" s="408" t="str">
        <f>VLOOKUP(A24,'пр.взв.'!B26:H153,3,FALSE)</f>
        <v>07.01.1993 кмс</v>
      </c>
      <c r="D24" s="408" t="str">
        <f>VLOOKUP(A24,'пр.взв.'!B26:F153,4,FALSE)</f>
        <v>ПФО</v>
      </c>
      <c r="E24" s="97"/>
      <c r="F24" s="105"/>
      <c r="G24" s="181">
        <v>0.12569444444444444</v>
      </c>
      <c r="H24" s="147"/>
      <c r="I24" s="116"/>
      <c r="J24" s="113"/>
      <c r="K24" s="143"/>
      <c r="L24" s="102"/>
      <c r="M24" s="62"/>
      <c r="N24" s="167"/>
      <c r="O24" s="167"/>
      <c r="P24" s="168"/>
      <c r="Q24" s="167"/>
      <c r="R24" s="167"/>
      <c r="S24" s="138"/>
    </row>
    <row r="25" spans="1:19" ht="12" customHeight="1">
      <c r="A25" s="403"/>
      <c r="B25" s="409"/>
      <c r="C25" s="409"/>
      <c r="D25" s="409"/>
      <c r="E25" s="60">
        <v>22</v>
      </c>
      <c r="F25" s="125"/>
      <c r="G25" s="105"/>
      <c r="H25" s="133"/>
      <c r="I25" s="113"/>
      <c r="J25" s="116"/>
      <c r="K25" s="62"/>
      <c r="L25" s="102"/>
      <c r="M25" s="62"/>
      <c r="N25" s="169"/>
      <c r="O25" s="169"/>
      <c r="P25" s="169"/>
      <c r="Q25" s="169"/>
      <c r="R25" s="169"/>
      <c r="S25" s="138"/>
    </row>
    <row r="26" spans="1:19" ht="12" customHeight="1" thickBot="1">
      <c r="A26" s="403">
        <v>54</v>
      </c>
      <c r="B26" s="405">
        <f>VLOOKUP(A26,'пр.взв.'!B28:C155,2,FALSE)</f>
        <v>0</v>
      </c>
      <c r="C26" s="405">
        <f>VLOOKUP(A26,'пр.взв.'!B28:H155,3,FALSE)</f>
        <v>0</v>
      </c>
      <c r="D26" s="405">
        <f>VLOOKUP(A26,'пр.взв.'!B28:F155,4,FALSE)</f>
        <v>0</v>
      </c>
      <c r="E26" s="110"/>
      <c r="F26" s="105"/>
      <c r="G26" s="105"/>
      <c r="H26" s="137"/>
      <c r="I26" s="113"/>
      <c r="J26" s="108"/>
      <c r="K26" s="63"/>
      <c r="L26" s="117"/>
      <c r="M26" s="63"/>
      <c r="N26" s="169"/>
      <c r="O26" s="169"/>
      <c r="P26" s="169"/>
      <c r="Q26" s="169"/>
      <c r="R26" s="169"/>
      <c r="S26" s="138"/>
    </row>
    <row r="27" spans="1:19" ht="12" customHeight="1" thickBot="1">
      <c r="A27" s="404"/>
      <c r="B27" s="406"/>
      <c r="C27" s="406"/>
      <c r="D27" s="406"/>
      <c r="E27" s="105"/>
      <c r="F27" s="105"/>
      <c r="G27" s="84"/>
      <c r="H27" s="113"/>
      <c r="I27" s="60">
        <v>14</v>
      </c>
      <c r="J27" s="148"/>
      <c r="K27" s="62"/>
      <c r="L27" s="102"/>
      <c r="M27" s="62"/>
      <c r="N27" s="102"/>
      <c r="O27" s="102"/>
      <c r="P27" s="108"/>
      <c r="Q27" s="113"/>
      <c r="R27" s="128"/>
      <c r="S27" s="138"/>
    </row>
    <row r="28" spans="1:19" ht="12" customHeight="1" thickBot="1">
      <c r="A28" s="407">
        <v>14</v>
      </c>
      <c r="B28" s="408" t="str">
        <f>VLOOKUP(A28,'пр.взв.'!B30:C157,2,FALSE)</f>
        <v>КАЛИНИН Денис Александрович</v>
      </c>
      <c r="C28" s="408" t="str">
        <f>VLOOKUP(A28,'пр.взв.'!B30:H157,3,FALSE)</f>
        <v>03.09.1994 кмс</v>
      </c>
      <c r="D28" s="408" t="str">
        <f>VLOOKUP(A28,'пр.взв.'!B30:F157,4,FALSE)</f>
        <v>Мос</v>
      </c>
      <c r="E28" s="97"/>
      <c r="F28" s="97"/>
      <c r="G28" s="105"/>
      <c r="H28" s="108"/>
      <c r="I28" s="181">
        <v>0.12569444444444444</v>
      </c>
      <c r="J28" s="113"/>
      <c r="K28" s="102"/>
      <c r="L28" s="102"/>
      <c r="M28" s="62"/>
      <c r="N28" s="102"/>
      <c r="O28" s="93"/>
      <c r="P28" s="113"/>
      <c r="Q28" s="116"/>
      <c r="R28" s="128"/>
      <c r="S28" s="138"/>
    </row>
    <row r="29" spans="1:19" ht="12" customHeight="1">
      <c r="A29" s="403"/>
      <c r="B29" s="409"/>
      <c r="C29" s="409"/>
      <c r="D29" s="409"/>
      <c r="E29" s="60">
        <v>14</v>
      </c>
      <c r="F29" s="105"/>
      <c r="G29" s="105"/>
      <c r="H29" s="127"/>
      <c r="I29" s="102"/>
      <c r="J29" s="103"/>
      <c r="K29" s="103"/>
      <c r="L29" s="102"/>
      <c r="M29" s="62"/>
      <c r="N29" s="102"/>
      <c r="O29" s="102"/>
      <c r="P29" s="102"/>
      <c r="Q29" s="102"/>
      <c r="R29" s="102"/>
      <c r="S29" s="138"/>
    </row>
    <row r="30" spans="1:19" ht="12" customHeight="1" thickBot="1">
      <c r="A30" s="403">
        <v>46</v>
      </c>
      <c r="B30" s="405">
        <f>VLOOKUP(A30,'пр.взв.'!B32:C159,2,FALSE)</f>
        <v>0</v>
      </c>
      <c r="C30" s="405">
        <f>VLOOKUP(A30,'пр.взв.'!B32:H159,3,FALSE)</f>
        <v>0</v>
      </c>
      <c r="D30" s="405">
        <f>VLOOKUP(A30,'пр.взв.'!B32:F159,4,FALSE)</f>
        <v>0</v>
      </c>
      <c r="E30" s="110"/>
      <c r="F30" s="111"/>
      <c r="G30" s="105"/>
      <c r="H30" s="137"/>
      <c r="I30" s="117"/>
      <c r="J30" s="97"/>
      <c r="K30" s="97"/>
      <c r="L30" s="117"/>
      <c r="M30" s="63"/>
      <c r="N30" s="117"/>
      <c r="O30" s="117"/>
      <c r="P30" s="117"/>
      <c r="Q30" s="117"/>
      <c r="R30" s="117"/>
      <c r="S30" s="138"/>
    </row>
    <row r="31" spans="1:19" ht="12" customHeight="1" thickBot="1">
      <c r="A31" s="404"/>
      <c r="B31" s="406"/>
      <c r="C31" s="406"/>
      <c r="D31" s="406"/>
      <c r="E31" s="105"/>
      <c r="F31" s="84"/>
      <c r="G31" s="60">
        <v>14</v>
      </c>
      <c r="H31" s="130"/>
      <c r="I31" s="102"/>
      <c r="J31" s="103"/>
      <c r="K31" s="103"/>
      <c r="L31" s="102"/>
      <c r="M31" s="62"/>
      <c r="N31" s="102"/>
      <c r="O31" s="102"/>
      <c r="P31" s="102"/>
      <c r="Q31" s="102"/>
      <c r="R31" s="102"/>
      <c r="S31" s="138"/>
    </row>
    <row r="32" spans="1:19" ht="12" customHeight="1" thickBot="1">
      <c r="A32" s="407">
        <v>30</v>
      </c>
      <c r="B32" s="408" t="str">
        <f>VLOOKUP(A32,'пр.взв.'!B34:C161,2,FALSE)</f>
        <v>СЕДРАКЯН Карен Нерсесович</v>
      </c>
      <c r="C32" s="408" t="str">
        <f>VLOOKUP(A32,'пр.взв.'!B34:H161,3,FALSE)</f>
        <v>04.10.1992 кмс</v>
      </c>
      <c r="D32" s="408" t="str">
        <f>VLOOKUP(A32,'пр.взв.'!B34:F161,4,FALSE)</f>
        <v>ЦФО</v>
      </c>
      <c r="E32" s="97"/>
      <c r="F32" s="105"/>
      <c r="G32" s="181">
        <v>0.125</v>
      </c>
      <c r="H32" s="112"/>
      <c r="I32" s="117"/>
      <c r="J32" s="97"/>
      <c r="K32" s="97"/>
      <c r="L32" s="117"/>
      <c r="M32" s="63"/>
      <c r="N32" s="117"/>
      <c r="O32" s="117"/>
      <c r="P32" s="97"/>
      <c r="Q32" s="97"/>
      <c r="R32" s="97"/>
      <c r="S32" s="93"/>
    </row>
    <row r="33" spans="1:19" ht="12" customHeight="1">
      <c r="A33" s="403"/>
      <c r="B33" s="409"/>
      <c r="C33" s="409"/>
      <c r="D33" s="409"/>
      <c r="E33" s="60">
        <v>30</v>
      </c>
      <c r="F33" s="125"/>
      <c r="G33" s="105"/>
      <c r="H33" s="107"/>
      <c r="I33" s="102"/>
      <c r="J33" s="103"/>
      <c r="K33" s="103"/>
      <c r="L33" s="102"/>
      <c r="M33" s="62"/>
      <c r="N33" s="102"/>
      <c r="O33" s="102"/>
      <c r="P33" s="103"/>
      <c r="Q33" s="103"/>
      <c r="R33" s="103"/>
      <c r="S33" s="93"/>
    </row>
    <row r="34" spans="1:19" ht="12" customHeight="1" thickBot="1">
      <c r="A34" s="403">
        <v>62</v>
      </c>
      <c r="B34" s="405">
        <f>VLOOKUP(A34,'пр.взв.'!B36:C163,2,FALSE)</f>
        <v>0</v>
      </c>
      <c r="C34" s="405">
        <f>VLOOKUP(A34,'пр.взв.'!B36:H163,3,FALSE)</f>
        <v>0</v>
      </c>
      <c r="D34" s="405">
        <f>VLOOKUP(A34,'пр.взв.'!B36:F163,4,FALSE)</f>
        <v>0</v>
      </c>
      <c r="E34" s="110"/>
      <c r="F34" s="105"/>
      <c r="G34" s="105"/>
      <c r="H34" s="112"/>
      <c r="I34" s="117"/>
      <c r="J34" s="97"/>
      <c r="K34" s="97"/>
      <c r="L34" s="117"/>
      <c r="M34" s="63"/>
      <c r="N34" s="117"/>
      <c r="O34" s="117"/>
      <c r="P34" s="97"/>
      <c r="Q34" s="97"/>
      <c r="R34" s="97"/>
      <c r="S34" s="93"/>
    </row>
    <row r="35" spans="1:19" ht="12" customHeight="1" thickBot="1">
      <c r="A35" s="404"/>
      <c r="B35" s="406"/>
      <c r="C35" s="406"/>
      <c r="D35" s="406"/>
      <c r="E35" s="105"/>
      <c r="F35" s="105"/>
      <c r="G35" s="105"/>
      <c r="H35" s="107"/>
      <c r="I35" s="102"/>
      <c r="J35" s="103"/>
      <c r="K35" s="103"/>
      <c r="L35" s="102"/>
      <c r="M35" s="61">
        <v>28</v>
      </c>
      <c r="N35" s="102"/>
      <c r="O35" s="102"/>
      <c r="P35" s="103"/>
      <c r="Q35" s="103"/>
      <c r="R35" s="103"/>
      <c r="S35" s="93"/>
    </row>
    <row r="36" spans="1:19" ht="5.25" customHeight="1" thickBot="1">
      <c r="A36" s="149"/>
      <c r="B36" s="150"/>
      <c r="C36" s="150"/>
      <c r="D36" s="97"/>
      <c r="E36" s="105"/>
      <c r="F36" s="105"/>
      <c r="G36" s="105"/>
      <c r="H36" s="102"/>
      <c r="I36" s="113"/>
      <c r="J36" s="103"/>
      <c r="K36" s="103"/>
      <c r="L36" s="102"/>
      <c r="M36" s="151"/>
      <c r="N36" s="102"/>
      <c r="O36" s="102"/>
      <c r="P36" s="103"/>
      <c r="Q36" s="103"/>
      <c r="R36" s="103"/>
      <c r="S36" s="93"/>
    </row>
    <row r="37" spans="1:19" ht="12" customHeight="1" thickBot="1">
      <c r="A37" s="407">
        <v>4</v>
      </c>
      <c r="B37" s="408" t="str">
        <f>VLOOKUP(A37,'пр.взв.'!B6:H133,2,FALSE)</f>
        <v>УИН Айдын Анатольевич</v>
      </c>
      <c r="C37" s="408" t="str">
        <f>VLOOKUP(A37,'пр.взв.'!B6:H133,3,FALSE)</f>
        <v>25.03.1992 кмс</v>
      </c>
      <c r="D37" s="408" t="str">
        <f>VLOOKUP(A37,'пр.взв.'!B6:H133,4,FALSE)</f>
        <v>УФО</v>
      </c>
      <c r="E37" s="97"/>
      <c r="F37" s="97"/>
      <c r="G37" s="99"/>
      <c r="H37" s="103"/>
      <c r="I37" s="101"/>
      <c r="J37" s="102"/>
      <c r="K37" s="103"/>
      <c r="L37" s="102"/>
      <c r="M37" s="182">
        <v>0.125</v>
      </c>
      <c r="N37" s="102"/>
      <c r="O37" s="102"/>
      <c r="P37" s="103"/>
      <c r="Q37" s="103"/>
      <c r="R37" s="103"/>
      <c r="S37" s="93"/>
    </row>
    <row r="38" spans="1:19" ht="12" customHeight="1">
      <c r="A38" s="403"/>
      <c r="B38" s="409"/>
      <c r="C38" s="409"/>
      <c r="D38" s="409"/>
      <c r="E38" s="60">
        <v>36</v>
      </c>
      <c r="F38" s="105"/>
      <c r="G38" s="106"/>
      <c r="H38" s="107"/>
      <c r="I38" s="108"/>
      <c r="J38" s="109"/>
      <c r="K38" s="103"/>
      <c r="L38" s="102"/>
      <c r="M38" s="62"/>
      <c r="N38" s="102"/>
      <c r="O38" s="102"/>
      <c r="P38" s="103"/>
      <c r="Q38" s="103"/>
      <c r="R38" s="103"/>
      <c r="S38" s="93"/>
    </row>
    <row r="39" spans="1:19" ht="12" customHeight="1" thickBot="1">
      <c r="A39" s="403">
        <v>36</v>
      </c>
      <c r="B39" s="410" t="str">
        <f>VLOOKUP(A39,'пр.взв.'!B8:H135,2,FALSE)</f>
        <v>БОРОК Илья Григорьевич </v>
      </c>
      <c r="C39" s="410" t="str">
        <f>VLOOKUP(A39,'пр.взв.'!B8:H135,3,FALSE)</f>
        <v>10.08.1993 кмс</v>
      </c>
      <c r="D39" s="410" t="str">
        <f>VLOOKUP(A39,'пр.взв.'!B8:H135,4,FALSE)</f>
        <v>С.П.</v>
      </c>
      <c r="E39" s="181">
        <v>0.12569444444444444</v>
      </c>
      <c r="F39" s="111"/>
      <c r="G39" s="105"/>
      <c r="H39" s="112"/>
      <c r="I39" s="113"/>
      <c r="J39" s="102"/>
      <c r="K39" s="103"/>
      <c r="L39" s="102"/>
      <c r="M39" s="62"/>
      <c r="N39" s="102"/>
      <c r="O39" s="102"/>
      <c r="P39" s="103"/>
      <c r="Q39" s="103"/>
      <c r="R39" s="103"/>
      <c r="S39" s="93"/>
    </row>
    <row r="40" spans="1:19" ht="12" customHeight="1" thickBot="1">
      <c r="A40" s="404"/>
      <c r="B40" s="411"/>
      <c r="C40" s="411"/>
      <c r="D40" s="411"/>
      <c r="E40" s="105"/>
      <c r="F40" s="84"/>
      <c r="G40" s="60">
        <v>36</v>
      </c>
      <c r="H40" s="116"/>
      <c r="I40" s="108"/>
      <c r="J40" s="117"/>
      <c r="K40" s="97"/>
      <c r="L40" s="117"/>
      <c r="M40" s="63"/>
      <c r="N40" s="117"/>
      <c r="O40" s="117"/>
      <c r="P40" s="97"/>
      <c r="Q40" s="97"/>
      <c r="R40" s="97"/>
      <c r="S40" s="93"/>
    </row>
    <row r="41" spans="1:19" ht="12" customHeight="1" thickBot="1">
      <c r="A41" s="407">
        <v>20</v>
      </c>
      <c r="B41" s="408" t="str">
        <f>VLOOKUP(A41,'пр.взв.'!B10:H137,2,FALSE)</f>
        <v>ПАНКРАШИН Игорь Дмитриевич</v>
      </c>
      <c r="C41" s="408" t="str">
        <f>VLOOKUP(A41,'пр.взв.'!B10:H137,3,FALSE)</f>
        <v>20.12.93 кмс</v>
      </c>
      <c r="D41" s="408" t="str">
        <f>VLOOKUP(A41,'пр.взв.'!B10:H137,4,FALSE)</f>
        <v>УФО</v>
      </c>
      <c r="E41" s="97"/>
      <c r="F41" s="105"/>
      <c r="G41" s="181">
        <v>0.12569444444444444</v>
      </c>
      <c r="H41" s="119"/>
      <c r="I41" s="120"/>
      <c r="J41" s="102"/>
      <c r="K41" s="103"/>
      <c r="L41" s="102"/>
      <c r="M41" s="62"/>
      <c r="N41" s="102"/>
      <c r="O41" s="102"/>
      <c r="P41" s="103"/>
      <c r="Q41" s="103"/>
      <c r="R41" s="103"/>
      <c r="S41" s="93"/>
    </row>
    <row r="42" spans="1:19" ht="12" customHeight="1">
      <c r="A42" s="403"/>
      <c r="B42" s="409"/>
      <c r="C42" s="409"/>
      <c r="D42" s="409"/>
      <c r="E42" s="60">
        <v>20</v>
      </c>
      <c r="F42" s="125"/>
      <c r="G42" s="105"/>
      <c r="H42" s="107"/>
      <c r="I42" s="126"/>
      <c r="J42" s="113"/>
      <c r="K42" s="103"/>
      <c r="L42" s="102"/>
      <c r="M42" s="62"/>
      <c r="N42" s="102"/>
      <c r="O42" s="102"/>
      <c r="P42" s="103"/>
      <c r="Q42" s="103"/>
      <c r="R42" s="103"/>
      <c r="S42" s="93"/>
    </row>
    <row r="43" spans="1:19" ht="12" customHeight="1" thickBot="1">
      <c r="A43" s="403">
        <v>52</v>
      </c>
      <c r="B43" s="405">
        <f>VLOOKUP(A43,'пр.взв.'!B12:H139,2,FALSE)</f>
        <v>0</v>
      </c>
      <c r="C43" s="405">
        <f>VLOOKUP(A43,'пр.взв.'!B12:H139,3,FALSE)</f>
        <v>0</v>
      </c>
      <c r="D43" s="405">
        <f>VLOOKUP(A43,'пр.взв.'!B12:H139,4,FALSE)</f>
        <v>0</v>
      </c>
      <c r="E43" s="110"/>
      <c r="F43" s="105"/>
      <c r="G43" s="105"/>
      <c r="H43" s="112"/>
      <c r="I43" s="126"/>
      <c r="J43" s="113"/>
      <c r="K43" s="103"/>
      <c r="L43" s="102"/>
      <c r="M43" s="62"/>
      <c r="N43" s="102"/>
      <c r="O43" s="102"/>
      <c r="P43" s="103"/>
      <c r="Q43" s="103"/>
      <c r="R43" s="103"/>
      <c r="S43" s="93"/>
    </row>
    <row r="44" spans="1:19" ht="12" customHeight="1" thickBot="1">
      <c r="A44" s="404"/>
      <c r="B44" s="406"/>
      <c r="C44" s="406"/>
      <c r="D44" s="406"/>
      <c r="E44" s="105"/>
      <c r="F44" s="105"/>
      <c r="G44" s="84"/>
      <c r="H44" s="113"/>
      <c r="I44" s="129"/>
      <c r="J44" s="102"/>
      <c r="K44" s="103"/>
      <c r="L44" s="102"/>
      <c r="M44" s="62"/>
      <c r="N44" s="102"/>
      <c r="O44" s="102"/>
      <c r="P44" s="103"/>
      <c r="Q44" s="103"/>
      <c r="R44" s="103"/>
      <c r="S44" s="93"/>
    </row>
    <row r="45" spans="1:19" ht="12" customHeight="1" thickBot="1">
      <c r="A45" s="407">
        <v>12</v>
      </c>
      <c r="B45" s="408" t="str">
        <f>VLOOKUP(A45,'пр.взв.'!B14:H141,2,FALSE)</f>
        <v>БАШКИРОВ Юрий Юрьевич</v>
      </c>
      <c r="C45" s="408" t="str">
        <f>VLOOKUP(A45,'пр.взв.'!B14:H141,3,FALSE)</f>
        <v>07.11.1992 кмс</v>
      </c>
      <c r="D45" s="408" t="str">
        <f>VLOOKUP(A45,'пр.взв.'!B14:H141,4,FALSE)</f>
        <v>ДВФО</v>
      </c>
      <c r="E45" s="97"/>
      <c r="F45" s="97"/>
      <c r="G45" s="105"/>
      <c r="H45" s="108"/>
      <c r="I45" s="60">
        <v>28</v>
      </c>
      <c r="J45" s="132"/>
      <c r="K45" s="103"/>
      <c r="L45" s="102"/>
      <c r="M45" s="62"/>
      <c r="N45" s="102"/>
      <c r="O45" s="102"/>
      <c r="P45" s="103"/>
      <c r="Q45" s="103"/>
      <c r="R45" s="103"/>
      <c r="S45" s="93"/>
    </row>
    <row r="46" spans="1:19" ht="12" customHeight="1" thickBot="1">
      <c r="A46" s="403"/>
      <c r="B46" s="409"/>
      <c r="C46" s="409"/>
      <c r="D46" s="409"/>
      <c r="E46" s="60">
        <v>12</v>
      </c>
      <c r="F46" s="105"/>
      <c r="G46" s="105"/>
      <c r="H46" s="127"/>
      <c r="I46" s="181">
        <v>0.16666666666666666</v>
      </c>
      <c r="J46" s="102"/>
      <c r="K46" s="62"/>
      <c r="L46" s="102"/>
      <c r="M46" s="62"/>
      <c r="N46" s="102"/>
      <c r="O46" s="102"/>
      <c r="P46" s="103"/>
      <c r="Q46" s="103"/>
      <c r="R46" s="103"/>
      <c r="S46" s="93"/>
    </row>
    <row r="47" spans="1:19" ht="12" customHeight="1" thickBot="1">
      <c r="A47" s="403">
        <v>44</v>
      </c>
      <c r="B47" s="405">
        <f>VLOOKUP(A47,'пр.взв.'!B16:H143,2,FALSE)</f>
        <v>0</v>
      </c>
      <c r="C47" s="405">
        <f>VLOOKUP(A47,'пр.взв.'!B16:H143,3,FALSE)</f>
        <v>0</v>
      </c>
      <c r="D47" s="405">
        <f>VLOOKUP(A47,'пр.взв.'!B16:H143,4,FALSE)</f>
        <v>0</v>
      </c>
      <c r="E47" s="110"/>
      <c r="F47" s="111"/>
      <c r="G47" s="105"/>
      <c r="H47" s="137"/>
      <c r="I47" s="117"/>
      <c r="J47" s="117"/>
      <c r="K47" s="63"/>
      <c r="L47" s="117"/>
      <c r="M47" s="63"/>
      <c r="N47" s="117"/>
      <c r="O47" s="117"/>
      <c r="P47" s="97"/>
      <c r="Q47" s="97"/>
      <c r="R47" s="97"/>
      <c r="S47" s="93"/>
    </row>
    <row r="48" spans="1:19" ht="12" customHeight="1" thickBot="1">
      <c r="A48" s="404"/>
      <c r="B48" s="406"/>
      <c r="C48" s="406"/>
      <c r="D48" s="406"/>
      <c r="E48" s="105"/>
      <c r="F48" s="84"/>
      <c r="G48" s="60">
        <v>28</v>
      </c>
      <c r="H48" s="130"/>
      <c r="I48" s="102"/>
      <c r="J48" s="102"/>
      <c r="K48" s="62"/>
      <c r="L48" s="102"/>
      <c r="M48" s="62"/>
      <c r="N48" s="102"/>
      <c r="O48" s="102"/>
      <c r="P48" s="103"/>
      <c r="Q48" s="103"/>
      <c r="R48" s="103"/>
      <c r="S48" s="93"/>
    </row>
    <row r="49" spans="1:19" ht="12" customHeight="1" thickBot="1">
      <c r="A49" s="407">
        <v>28</v>
      </c>
      <c r="B49" s="408" t="str">
        <f>VLOOKUP(A49,'пр.взв.'!B18:H145,2,FALSE)</f>
        <v>ОДИНЦОВ Григорий Сергеевич</v>
      </c>
      <c r="C49" s="408" t="str">
        <f>VLOOKUP(A49,'пр.взв.'!B18:H145,3,FALSE)</f>
        <v>18.08.1992 кмс</v>
      </c>
      <c r="D49" s="408" t="str">
        <f>VLOOKUP(A49,'пр.взв.'!B18:H145,4,FALSE)</f>
        <v>ЦФО</v>
      </c>
      <c r="E49" s="97"/>
      <c r="F49" s="105"/>
      <c r="G49" s="181">
        <v>0.125</v>
      </c>
      <c r="H49" s="112"/>
      <c r="I49" s="117"/>
      <c r="J49" s="117"/>
      <c r="K49" s="63"/>
      <c r="L49" s="117"/>
      <c r="M49" s="63"/>
      <c r="N49" s="117"/>
      <c r="O49" s="117"/>
      <c r="P49" s="97"/>
      <c r="Q49" s="97"/>
      <c r="R49" s="97"/>
      <c r="S49" s="93"/>
    </row>
    <row r="50" spans="1:19" ht="12" customHeight="1">
      <c r="A50" s="403"/>
      <c r="B50" s="409"/>
      <c r="C50" s="409"/>
      <c r="D50" s="409"/>
      <c r="E50" s="60">
        <v>28</v>
      </c>
      <c r="F50" s="125"/>
      <c r="G50" s="105"/>
      <c r="H50" s="107"/>
      <c r="I50" s="102"/>
      <c r="J50" s="102"/>
      <c r="K50" s="62"/>
      <c r="L50" s="102"/>
      <c r="M50" s="62"/>
      <c r="N50" s="102"/>
      <c r="O50" s="102"/>
      <c r="P50" s="103"/>
      <c r="Q50" s="103"/>
      <c r="R50" s="103"/>
      <c r="S50" s="93"/>
    </row>
    <row r="51" spans="1:19" ht="12" customHeight="1" thickBot="1">
      <c r="A51" s="403">
        <v>60</v>
      </c>
      <c r="B51" s="405">
        <f>VLOOKUP(A51,'пр.взв.'!B20:H147,2,FALSE)</f>
        <v>0</v>
      </c>
      <c r="C51" s="405">
        <f>VLOOKUP(A51,'пр.взв.'!B20:H147,3,FALSE)</f>
        <v>0</v>
      </c>
      <c r="D51" s="405">
        <f>VLOOKUP(A51,'пр.взв.'!B20:H147,4,FALSE)</f>
        <v>0</v>
      </c>
      <c r="E51" s="110"/>
      <c r="F51" s="105"/>
      <c r="G51" s="105"/>
      <c r="H51" s="112"/>
      <c r="I51" s="117"/>
      <c r="J51" s="117"/>
      <c r="K51" s="63"/>
      <c r="L51" s="117"/>
      <c r="M51" s="63"/>
      <c r="N51" s="117"/>
      <c r="O51" s="117"/>
      <c r="P51" s="97"/>
      <c r="Q51" s="97"/>
      <c r="R51" s="97"/>
      <c r="S51" s="93"/>
    </row>
    <row r="52" spans="1:19" ht="12" customHeight="1" thickBot="1">
      <c r="A52" s="404"/>
      <c r="B52" s="406"/>
      <c r="C52" s="406"/>
      <c r="D52" s="406"/>
      <c r="E52" s="105"/>
      <c r="F52" s="105"/>
      <c r="G52" s="105"/>
      <c r="H52" s="107"/>
      <c r="I52" s="102"/>
      <c r="J52" s="102"/>
      <c r="K52" s="60">
        <v>28</v>
      </c>
      <c r="L52" s="152"/>
      <c r="M52" s="62"/>
      <c r="N52" s="102"/>
      <c r="O52" s="102"/>
      <c r="P52" s="103"/>
      <c r="Q52" s="103"/>
      <c r="R52" s="103"/>
      <c r="S52" s="93"/>
    </row>
    <row r="53" spans="1:19" ht="12" customHeight="1" thickBot="1">
      <c r="A53" s="407">
        <v>8</v>
      </c>
      <c r="B53" s="408" t="str">
        <f>VLOOKUP(A53,'пр.взв.'!B6:H133,2,FALSE)</f>
        <v>СЕДРАКЯН Сипан Нерсесович</v>
      </c>
      <c r="C53" s="408" t="str">
        <f>VLOOKUP(A53,'пр.взв.'!B6:H133,3,FALSE)</f>
        <v>28.11.1994 кмс</v>
      </c>
      <c r="D53" s="408" t="str">
        <f>VLOOKUP(A53,'пр.взв.'!B6:H133,4,FALSE)</f>
        <v>ЦФО</v>
      </c>
      <c r="E53" s="97"/>
      <c r="F53" s="97"/>
      <c r="G53" s="99"/>
      <c r="H53" s="99"/>
      <c r="I53" s="114"/>
      <c r="J53" s="123"/>
      <c r="K53" s="181">
        <v>0.125</v>
      </c>
      <c r="L53" s="103"/>
      <c r="M53" s="103"/>
      <c r="N53" s="103"/>
      <c r="O53" s="103"/>
      <c r="P53" s="103"/>
      <c r="Q53" s="103"/>
      <c r="R53" s="103"/>
      <c r="S53" s="93"/>
    </row>
    <row r="54" spans="1:19" ht="12" customHeight="1">
      <c r="A54" s="403"/>
      <c r="B54" s="409"/>
      <c r="C54" s="409"/>
      <c r="D54" s="409"/>
      <c r="E54" s="60">
        <v>8</v>
      </c>
      <c r="F54" s="105"/>
      <c r="G54" s="106"/>
      <c r="H54" s="107"/>
      <c r="I54" s="108"/>
      <c r="J54" s="116"/>
      <c r="K54" s="62"/>
      <c r="L54" s="103"/>
      <c r="M54" s="103"/>
      <c r="N54" s="103"/>
      <c r="O54" s="103"/>
      <c r="P54" s="103"/>
      <c r="Q54" s="103"/>
      <c r="R54" s="103"/>
      <c r="S54" s="93"/>
    </row>
    <row r="55" spans="1:19" ht="12" customHeight="1" thickBot="1">
      <c r="A55" s="403">
        <v>40</v>
      </c>
      <c r="B55" s="405">
        <f>VLOOKUP(A55,'пр.взв.'!B24:H151,2,FALSE)</f>
        <v>0</v>
      </c>
      <c r="C55" s="405">
        <f>VLOOKUP(A55,'пр.взв.'!B24:H151,3,FALSE)</f>
        <v>0</v>
      </c>
      <c r="D55" s="405">
        <f>VLOOKUP(A55,'пр.взв.'!B24:H151,4,FALSE)</f>
        <v>0</v>
      </c>
      <c r="E55" s="110"/>
      <c r="F55" s="111"/>
      <c r="G55" s="105"/>
      <c r="H55" s="112"/>
      <c r="I55" s="113"/>
      <c r="J55" s="108"/>
      <c r="K55" s="63"/>
      <c r="L55" s="97"/>
      <c r="M55" s="97"/>
      <c r="N55" s="97"/>
      <c r="O55" s="97"/>
      <c r="P55" s="97"/>
      <c r="Q55" s="97"/>
      <c r="R55" s="97"/>
      <c r="S55" s="93"/>
    </row>
    <row r="56" spans="1:19" ht="12" customHeight="1" thickBot="1">
      <c r="A56" s="404"/>
      <c r="B56" s="406"/>
      <c r="C56" s="406"/>
      <c r="D56" s="406"/>
      <c r="E56" s="105"/>
      <c r="F56" s="84"/>
      <c r="G56" s="60">
        <v>8</v>
      </c>
      <c r="H56" s="116"/>
      <c r="I56" s="108"/>
      <c r="J56" s="113"/>
      <c r="K56" s="62"/>
      <c r="L56" s="103"/>
      <c r="M56" s="103"/>
      <c r="N56" s="103"/>
      <c r="O56" s="103"/>
      <c r="P56" s="103"/>
      <c r="Q56" s="103"/>
      <c r="R56" s="103"/>
      <c r="S56" s="93"/>
    </row>
    <row r="57" spans="1:19" ht="12" customHeight="1" thickBot="1">
      <c r="A57" s="407">
        <v>24</v>
      </c>
      <c r="B57" s="408" t="str">
        <f>VLOOKUP(A57,'пр.взв.'!B26:H153,2,FALSE)</f>
        <v>МИХАЙЛОВ Алексей Олегович</v>
      </c>
      <c r="C57" s="408" t="str">
        <f>VLOOKUP(A57,'пр.взв.'!B26:H153,3,FALSE)</f>
        <v>29.07.1993 кмс</v>
      </c>
      <c r="D57" s="408" t="str">
        <f>VLOOKUP(A57,'пр.взв.'!B26:H153,4,FALSE)</f>
        <v>ПФО</v>
      </c>
      <c r="E57" s="97"/>
      <c r="F57" s="105"/>
      <c r="G57" s="181">
        <v>0.16666666666666666</v>
      </c>
      <c r="H57" s="147"/>
      <c r="I57" s="116"/>
      <c r="J57" s="113"/>
      <c r="K57" s="62"/>
      <c r="L57" s="103"/>
      <c r="M57" s="103"/>
      <c r="N57" s="103"/>
      <c r="O57" s="103"/>
      <c r="P57" s="103"/>
      <c r="Q57" s="103"/>
      <c r="R57" s="103"/>
      <c r="S57" s="93"/>
    </row>
    <row r="58" spans="1:19" ht="12" customHeight="1">
      <c r="A58" s="403"/>
      <c r="B58" s="409"/>
      <c r="C58" s="409"/>
      <c r="D58" s="409"/>
      <c r="E58" s="60">
        <v>24</v>
      </c>
      <c r="F58" s="125"/>
      <c r="G58" s="105"/>
      <c r="H58" s="133"/>
      <c r="I58" s="113"/>
      <c r="J58" s="116"/>
      <c r="K58" s="62"/>
      <c r="L58" s="103"/>
      <c r="M58" s="103"/>
      <c r="N58" s="103"/>
      <c r="O58" s="103"/>
      <c r="P58" s="103"/>
      <c r="Q58" s="103"/>
      <c r="R58" s="103"/>
      <c r="S58" s="93"/>
    </row>
    <row r="59" spans="1:19" ht="12" customHeight="1" thickBot="1">
      <c r="A59" s="403">
        <v>56</v>
      </c>
      <c r="B59" s="405">
        <f>VLOOKUP(A59,'пр.взв.'!B28:H155,2,FALSE)</f>
        <v>0</v>
      </c>
      <c r="C59" s="405">
        <f>VLOOKUP(A59,'пр.взв.'!B28:H155,3,FALSE)</f>
        <v>0</v>
      </c>
      <c r="D59" s="405">
        <f>VLOOKUP(A59,'пр.взв.'!B28:H155,4,FALSE)</f>
        <v>0</v>
      </c>
      <c r="E59" s="110"/>
      <c r="F59" s="105"/>
      <c r="G59" s="105"/>
      <c r="H59" s="137"/>
      <c r="I59" s="113"/>
      <c r="J59" s="108"/>
      <c r="K59" s="63"/>
      <c r="L59" s="97"/>
      <c r="M59" s="97"/>
      <c r="N59" s="97"/>
      <c r="O59" s="97"/>
      <c r="P59" s="97"/>
      <c r="Q59" s="97"/>
      <c r="R59" s="97"/>
      <c r="S59" s="93"/>
    </row>
    <row r="60" spans="1:19" ht="12" customHeight="1" thickBot="1">
      <c r="A60" s="404"/>
      <c r="B60" s="406"/>
      <c r="C60" s="406"/>
      <c r="D60" s="406"/>
      <c r="E60" s="105"/>
      <c r="F60" s="105"/>
      <c r="G60" s="84"/>
      <c r="H60" s="113"/>
      <c r="I60" s="60">
        <v>32</v>
      </c>
      <c r="J60" s="148"/>
      <c r="K60" s="62"/>
      <c r="L60" s="103"/>
      <c r="M60" s="103"/>
      <c r="N60" s="103"/>
      <c r="O60" s="103"/>
      <c r="P60" s="103"/>
      <c r="Q60" s="103"/>
      <c r="R60" s="103"/>
      <c r="S60" s="93"/>
    </row>
    <row r="61" spans="1:19" ht="12" customHeight="1" thickBot="1">
      <c r="A61" s="407">
        <v>16</v>
      </c>
      <c r="B61" s="408" t="str">
        <f>VLOOKUP(A61,'пр.взв.'!B30:H157,2,FALSE)</f>
        <v>КИЯТОВ Заур Шумафович </v>
      </c>
      <c r="C61" s="408" t="str">
        <f>VLOOKUP(A61,'пр.взв.'!B30:H157,3,FALSE)</f>
        <v>16.06.1992 кмс</v>
      </c>
      <c r="D61" s="408" t="str">
        <f>VLOOKUP(A61,'пр.взв.'!B30:H157,4,FALSE)</f>
        <v>ЮФО</v>
      </c>
      <c r="E61" s="97"/>
      <c r="F61" s="97"/>
      <c r="G61" s="105"/>
      <c r="H61" s="108"/>
      <c r="I61" s="181">
        <v>0.08333333333333333</v>
      </c>
      <c r="J61" s="113"/>
      <c r="K61" s="103"/>
      <c r="L61" s="103"/>
      <c r="M61" s="103"/>
      <c r="N61" s="103"/>
      <c r="O61" s="103"/>
      <c r="P61" s="103"/>
      <c r="Q61" s="103"/>
      <c r="R61" s="103"/>
      <c r="S61" s="93"/>
    </row>
    <row r="62" spans="1:19" ht="12" customHeight="1">
      <c r="A62" s="403"/>
      <c r="B62" s="409"/>
      <c r="C62" s="409"/>
      <c r="D62" s="409"/>
      <c r="E62" s="60">
        <v>16</v>
      </c>
      <c r="F62" s="105"/>
      <c r="G62" s="105"/>
      <c r="H62" s="127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93"/>
    </row>
    <row r="63" spans="1:19" ht="12" customHeight="1" thickBot="1">
      <c r="A63" s="403">
        <v>48</v>
      </c>
      <c r="B63" s="405">
        <f>VLOOKUP(A63,'пр.взв.'!B32:H159,2,FALSE)</f>
        <v>0</v>
      </c>
      <c r="C63" s="405">
        <f>VLOOKUP(A63,'пр.взв.'!B32:H159,3,FALSE)</f>
        <v>0</v>
      </c>
      <c r="D63" s="405">
        <f>VLOOKUP(A63,'пр.взв.'!B32:H159,4,FALSE)</f>
        <v>0</v>
      </c>
      <c r="E63" s="110"/>
      <c r="F63" s="111"/>
      <c r="G63" s="105"/>
      <c r="H63" s="137"/>
      <c r="I63" s="117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1:19" ht="12" customHeight="1" thickBot="1">
      <c r="A64" s="404"/>
      <c r="B64" s="406"/>
      <c r="C64" s="406"/>
      <c r="D64" s="406"/>
      <c r="E64" s="105"/>
      <c r="F64" s="84"/>
      <c r="G64" s="60">
        <v>32</v>
      </c>
      <c r="H64" s="130"/>
      <c r="I64" s="102"/>
      <c r="J64" s="154" t="str">
        <f>HYPERLINK('[1]реквизиты'!$A$6)</f>
        <v>Гл. судья, судья МК</v>
      </c>
      <c r="K64" s="93"/>
      <c r="L64" s="153"/>
      <c r="M64" s="155"/>
      <c r="N64" s="155"/>
      <c r="O64" s="155"/>
      <c r="P64" s="156" t="str">
        <f>'[1]реквизиты'!$G$7</f>
        <v>А.Б. Рыбаков</v>
      </c>
      <c r="Q64" s="153"/>
      <c r="R64" s="103"/>
      <c r="S64" s="93"/>
    </row>
    <row r="65" spans="1:19" ht="12" customHeight="1" thickBot="1">
      <c r="A65" s="407">
        <v>32</v>
      </c>
      <c r="B65" s="408" t="str">
        <f>VLOOKUP(A65,'пр.взв.'!B34:H161,2,FALSE)</f>
        <v>ХАШИЕВ Ислам Султанович</v>
      </c>
      <c r="C65" s="408" t="str">
        <f>VLOOKUP(A65,'пр.взв.'!B34:H161,3,FALSE)</f>
        <v>13.10.1993 кмс</v>
      </c>
      <c r="D65" s="408" t="str">
        <f>VLOOKUP(A65,'пр.взв.'!B34:H161,4,FALSE)</f>
        <v>ПФО</v>
      </c>
      <c r="E65" s="97"/>
      <c r="F65" s="105"/>
      <c r="G65" s="181">
        <v>0.125</v>
      </c>
      <c r="H65" s="112"/>
      <c r="I65" s="117"/>
      <c r="J65" s="153"/>
      <c r="K65" s="93"/>
      <c r="L65" s="153"/>
      <c r="M65" s="155"/>
      <c r="N65" s="155"/>
      <c r="O65" s="155"/>
      <c r="P65" s="157" t="str">
        <f>'[1]реквизиты'!$G$8</f>
        <v>/г.Чебоксары/</v>
      </c>
      <c r="Q65" s="153"/>
      <c r="R65" s="97"/>
      <c r="S65" s="93"/>
    </row>
    <row r="66" spans="1:19" ht="12" customHeight="1">
      <c r="A66" s="403"/>
      <c r="B66" s="409"/>
      <c r="C66" s="409"/>
      <c r="D66" s="409"/>
      <c r="E66" s="60">
        <v>32</v>
      </c>
      <c r="F66" s="125"/>
      <c r="G66" s="105"/>
      <c r="H66" s="107"/>
      <c r="I66" s="102"/>
      <c r="J66" s="153"/>
      <c r="K66" s="93"/>
      <c r="L66" s="153"/>
      <c r="M66" s="155"/>
      <c r="N66" s="155"/>
      <c r="O66" s="155"/>
      <c r="P66" s="155"/>
      <c r="Q66" s="153"/>
      <c r="R66" s="103"/>
      <c r="S66" s="93"/>
    </row>
    <row r="67" spans="1:19" ht="12" customHeight="1" thickBot="1">
      <c r="A67" s="403">
        <v>64</v>
      </c>
      <c r="B67" s="405">
        <f>VLOOKUP(A67,'пр.взв.'!B36:H163,2,FALSE)</f>
        <v>0</v>
      </c>
      <c r="C67" s="405">
        <f>VLOOKUP(A67,'пр.взв.'!B36:H163,3,FALSE)</f>
        <v>0</v>
      </c>
      <c r="D67" s="405">
        <f>VLOOKUP(A67,'пр.взв.'!B36:H163,4,FALSE)</f>
        <v>0</v>
      </c>
      <c r="E67" s="110"/>
      <c r="F67" s="105"/>
      <c r="G67" s="105"/>
      <c r="H67" s="158">
        <f>HYPERLINK('[1]реквизиты'!$A$20)</f>
      </c>
      <c r="I67" s="109"/>
      <c r="J67" s="154" t="str">
        <f>HYPERLINK('[1]реквизиты'!$A$8)</f>
        <v>Гл. секретарь, судья МК</v>
      </c>
      <c r="K67" s="93"/>
      <c r="L67" s="153"/>
      <c r="M67" s="155"/>
      <c r="N67" s="155"/>
      <c r="O67" s="155"/>
      <c r="P67" s="159" t="str">
        <f>'[1]реквизиты'!$G$9</f>
        <v>Н.Ю. Глушкова</v>
      </c>
      <c r="Q67" s="153"/>
      <c r="R67" s="103"/>
      <c r="S67" s="93"/>
    </row>
    <row r="68" spans="1:19" ht="12" customHeight="1" thickBot="1">
      <c r="A68" s="404"/>
      <c r="B68" s="406"/>
      <c r="C68" s="406"/>
      <c r="D68" s="406"/>
      <c r="E68" s="105"/>
      <c r="F68" s="105"/>
      <c r="G68" s="105"/>
      <c r="H68" s="107"/>
      <c r="I68" s="102"/>
      <c r="J68" s="103"/>
      <c r="K68" s="153"/>
      <c r="L68" s="153"/>
      <c r="M68" s="153"/>
      <c r="N68" s="155"/>
      <c r="O68" s="155"/>
      <c r="P68" s="157" t="str">
        <f>'[1]реквизиты'!$G$10</f>
        <v>/г. Рязань/</v>
      </c>
      <c r="Q68" s="153"/>
      <c r="R68" s="97"/>
      <c r="S68" s="93"/>
    </row>
    <row r="69" spans="1:18" ht="6.75" customHeight="1">
      <c r="A69" s="50"/>
      <c r="B69" s="50"/>
      <c r="C69" s="50"/>
      <c r="D69" s="50"/>
      <c r="E69" s="50"/>
      <c r="F69" s="50"/>
      <c r="G69" s="50"/>
      <c r="H69" s="50"/>
      <c r="I69" s="50"/>
      <c r="J69" s="58"/>
      <c r="K69" s="58"/>
      <c r="L69" s="58"/>
      <c r="M69" s="58"/>
      <c r="N69" s="58"/>
      <c r="O69" s="58"/>
      <c r="P69" s="58"/>
      <c r="Q69" s="58"/>
      <c r="R69" s="50"/>
    </row>
    <row r="70" spans="1:18" ht="12" customHeight="1">
      <c r="A70" s="50"/>
      <c r="B70" s="50"/>
      <c r="C70" s="50"/>
      <c r="D70" s="50"/>
      <c r="E70" s="50"/>
      <c r="F70" s="50"/>
      <c r="G70" s="50"/>
      <c r="H70" s="27">
        <f>HYPERLINK('[1]реквизиты'!$A$22)</f>
      </c>
      <c r="I70" s="30"/>
      <c r="J70" s="30"/>
      <c r="K70" s="30"/>
      <c r="L70" s="56"/>
      <c r="M70" s="56"/>
      <c r="N70" s="56"/>
      <c r="O70" s="56"/>
      <c r="P70" s="56"/>
      <c r="Q70" s="26">
        <f>HYPERLINK('[1]реквизиты'!$G$22)</f>
      </c>
      <c r="R70" s="51"/>
    </row>
    <row r="71" spans="1:18" ht="12" customHeight="1">
      <c r="A71" s="51"/>
      <c r="B71" s="51"/>
      <c r="C71" s="51"/>
      <c r="D71" s="51"/>
      <c r="E71" s="51"/>
      <c r="F71" s="51"/>
      <c r="G71" s="51"/>
      <c r="H71" s="51"/>
      <c r="I71" s="51"/>
      <c r="J71" s="56"/>
      <c r="K71" s="56"/>
      <c r="L71" s="56"/>
      <c r="M71" s="56"/>
      <c r="N71" s="56"/>
      <c r="O71" s="56"/>
      <c r="P71" s="28">
        <f>HYPERLINK('[1]реквизиты'!$G$23)</f>
      </c>
      <c r="Q71" s="58"/>
      <c r="R71" s="50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workbookViewId="0" topLeftCell="A1">
      <selection activeCell="A1" sqref="A1:R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98" t="s">
        <v>29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92"/>
      <c r="T1" s="92"/>
      <c r="U1" s="92"/>
      <c r="V1" s="64"/>
      <c r="W1" s="64"/>
      <c r="X1" s="64"/>
    </row>
    <row r="2" spans="1:21" ht="16.5" customHeight="1" thickBot="1">
      <c r="A2" s="93"/>
      <c r="B2" s="94"/>
      <c r="C2" s="399" t="s">
        <v>30</v>
      </c>
      <c r="D2" s="399"/>
      <c r="E2" s="399"/>
      <c r="F2" s="399"/>
      <c r="G2" s="399"/>
      <c r="H2" s="433"/>
      <c r="I2" s="400" t="str">
        <f>HYPERLINK('[1]реквизиты'!$A$2)</f>
        <v>Первенство России среди юниоров 1992 - 93 гг.р.</v>
      </c>
      <c r="J2" s="401"/>
      <c r="K2" s="401"/>
      <c r="L2" s="401"/>
      <c r="M2" s="401"/>
      <c r="N2" s="401"/>
      <c r="O2" s="401"/>
      <c r="P2" s="401"/>
      <c r="Q2" s="401"/>
      <c r="R2" s="402"/>
      <c r="S2" s="93"/>
      <c r="T2" s="93"/>
      <c r="U2" s="93"/>
    </row>
    <row r="3" spans="1:21" ht="10.5" customHeight="1" thickBot="1">
      <c r="A3" s="59"/>
      <c r="B3" s="59"/>
      <c r="C3" s="95"/>
      <c r="D3" s="96"/>
      <c r="E3" s="413" t="str">
        <f>HYPERLINK('[1]реквизиты'!$A$3)</f>
        <v>13 - 17 февраля 2012 г.               г. Кстово</v>
      </c>
      <c r="F3" s="414"/>
      <c r="G3" s="414"/>
      <c r="H3" s="414"/>
      <c r="I3" s="414"/>
      <c r="J3" s="414"/>
      <c r="K3" s="414"/>
      <c r="L3" s="414"/>
      <c r="M3" s="414"/>
      <c r="N3" s="414"/>
      <c r="O3" s="97"/>
      <c r="P3" s="415" t="str">
        <f>HYPERLINK('пр.взв.'!G3)</f>
        <v>в.к. 74  кг</v>
      </c>
      <c r="Q3" s="416"/>
      <c r="R3" s="417"/>
      <c r="S3" s="98"/>
      <c r="T3" s="98"/>
      <c r="U3" s="93"/>
    </row>
    <row r="4" spans="1:21" ht="12" customHeight="1" thickBot="1">
      <c r="A4" s="407">
        <v>1</v>
      </c>
      <c r="B4" s="434" t="str">
        <f>VLOOKUP(A4,'пр.взв.'!B6:C133,2,FALSE)</f>
        <v>КОЗЛОВ Ярослав Петрович</v>
      </c>
      <c r="C4" s="434" t="str">
        <f>VLOOKUP(A4,'пр.взв.'!B6:H133,3,FALSE)</f>
        <v>14.02.1993 кмс</v>
      </c>
      <c r="D4" s="434" t="str">
        <f>VLOOKUP(A4,'пр.взв.'!B6:F133,4,FALSE)</f>
        <v>ЮФО</v>
      </c>
      <c r="E4" s="97"/>
      <c r="F4" s="97"/>
      <c r="G4" s="99"/>
      <c r="H4" s="100" t="s">
        <v>9</v>
      </c>
      <c r="I4" s="101"/>
      <c r="J4" s="102"/>
      <c r="K4" s="103"/>
      <c r="L4" s="103"/>
      <c r="M4" s="103"/>
      <c r="N4" s="103"/>
      <c r="O4" s="104"/>
      <c r="P4" s="418"/>
      <c r="Q4" s="419"/>
      <c r="R4" s="420"/>
      <c r="S4" s="93"/>
      <c r="T4" s="93"/>
      <c r="U4" s="93"/>
    </row>
    <row r="5" spans="1:21" ht="12" customHeight="1">
      <c r="A5" s="403"/>
      <c r="B5" s="435"/>
      <c r="C5" s="435"/>
      <c r="D5" s="435"/>
      <c r="E5" s="60">
        <v>1</v>
      </c>
      <c r="F5" s="105"/>
      <c r="G5" s="106"/>
      <c r="H5" s="107"/>
      <c r="I5" s="108"/>
      <c r="J5" s="109"/>
      <c r="K5" s="103"/>
      <c r="L5" s="103"/>
      <c r="M5" s="103"/>
      <c r="N5" s="103"/>
      <c r="O5" s="103"/>
      <c r="P5" s="103"/>
      <c r="Q5" s="103"/>
      <c r="R5" s="103"/>
      <c r="S5" s="93"/>
      <c r="T5" s="93"/>
      <c r="U5" s="93"/>
    </row>
    <row r="6" spans="1:21" ht="12" customHeight="1" thickBot="1">
      <c r="A6" s="403">
        <v>33</v>
      </c>
      <c r="B6" s="409" t="str">
        <f>VLOOKUP(A6,'пр.взв.'!B8:C135,2,FALSE)</f>
        <v>КОЩУГ Даниил Юрьевич</v>
      </c>
      <c r="C6" s="409" t="str">
        <f>VLOOKUP(A6,'пр.взв.'!B8:H135,3,FALSE)</f>
        <v>20.10.1992 кмс</v>
      </c>
      <c r="D6" s="409" t="str">
        <f>VLOOKUP(A6,'пр.взв.'!B8:F135,4,FALSE)</f>
        <v>С.П.</v>
      </c>
      <c r="E6" s="181">
        <v>0.16666666666666666</v>
      </c>
      <c r="F6" s="111"/>
      <c r="G6" s="105"/>
      <c r="H6" s="112"/>
      <c r="I6" s="113"/>
      <c r="J6" s="102"/>
      <c r="K6" s="103"/>
      <c r="L6" s="114"/>
      <c r="M6" s="114"/>
      <c r="N6" s="115"/>
      <c r="O6" s="115"/>
      <c r="P6" s="115"/>
      <c r="Q6" s="446" t="s">
        <v>25</v>
      </c>
      <c r="R6" s="446"/>
      <c r="S6" s="93"/>
      <c r="T6" s="93"/>
      <c r="U6" s="93"/>
    </row>
    <row r="7" spans="1:21" ht="12" customHeight="1" thickBot="1">
      <c r="A7" s="404"/>
      <c r="B7" s="435"/>
      <c r="C7" s="435"/>
      <c r="D7" s="435"/>
      <c r="E7" s="105"/>
      <c r="F7" s="84"/>
      <c r="G7" s="60">
        <v>17</v>
      </c>
      <c r="H7" s="116"/>
      <c r="I7" s="108"/>
      <c r="J7" s="117"/>
      <c r="K7" s="97"/>
      <c r="L7" s="118"/>
      <c r="M7" s="116"/>
      <c r="N7" s="115"/>
      <c r="O7" s="115"/>
      <c r="P7" s="115"/>
      <c r="Q7" s="446"/>
      <c r="R7" s="446"/>
      <c r="S7" s="93"/>
      <c r="T7" s="93"/>
      <c r="U7" s="93"/>
    </row>
    <row r="8" spans="1:21" ht="12" customHeight="1" thickBot="1">
      <c r="A8" s="407">
        <v>17</v>
      </c>
      <c r="B8" s="434" t="str">
        <f>VLOOKUP(A8,'пр.взв.'!B10:C137,2,FALSE)</f>
        <v>ХУШТОВ Ахмедхан Хасанбиевич</v>
      </c>
      <c r="C8" s="434" t="str">
        <f>VLOOKUP(A8,'пр.взв.'!B10:H137,3,FALSE)</f>
        <v>06.01.1992 мс</v>
      </c>
      <c r="D8" s="434" t="str">
        <f>VLOOKUP(A8,'пр.взв.'!B10:F137,4,FALSE)</f>
        <v>ЮФО</v>
      </c>
      <c r="E8" s="97"/>
      <c r="F8" s="105"/>
      <c r="G8" s="181">
        <v>0.12569444444444444</v>
      </c>
      <c r="H8" s="119"/>
      <c r="I8" s="120"/>
      <c r="J8" s="102"/>
      <c r="K8" s="103"/>
      <c r="L8" s="116"/>
      <c r="M8" s="108"/>
      <c r="N8" s="122">
        <v>13</v>
      </c>
      <c r="O8" s="122"/>
      <c r="P8" s="114"/>
      <c r="Q8" s="123"/>
      <c r="R8" s="124"/>
      <c r="S8" s="93"/>
      <c r="T8" s="93"/>
      <c r="U8" s="93"/>
    </row>
    <row r="9" spans="1:21" ht="12" customHeight="1">
      <c r="A9" s="403"/>
      <c r="B9" s="435"/>
      <c r="C9" s="435"/>
      <c r="D9" s="435"/>
      <c r="E9" s="60">
        <v>17</v>
      </c>
      <c r="F9" s="125"/>
      <c r="G9" s="105"/>
      <c r="H9" s="107"/>
      <c r="I9" s="126"/>
      <c r="J9" s="113"/>
      <c r="K9" s="103"/>
      <c r="L9" s="107"/>
      <c r="M9" s="113"/>
      <c r="N9" s="121"/>
      <c r="O9" s="123"/>
      <c r="P9" s="115"/>
      <c r="Q9" s="115"/>
      <c r="R9" s="128"/>
      <c r="S9" s="93"/>
      <c r="T9" s="93"/>
      <c r="U9" s="93"/>
    </row>
    <row r="10" spans="1:21" ht="12" customHeight="1" thickBot="1">
      <c r="A10" s="403">
        <v>49</v>
      </c>
      <c r="B10" s="436">
        <f>VLOOKUP(A10,'пр.взв.'!B12:C139,2,FALSE)</f>
        <v>0</v>
      </c>
      <c r="C10" s="436">
        <f>VLOOKUP(A10,'пр.взв.'!B12:H139,3,FALSE)</f>
        <v>0</v>
      </c>
      <c r="D10" s="436">
        <f>VLOOKUP(A10,'пр.взв.'!B12:F139,4,FALSE)</f>
        <v>0</v>
      </c>
      <c r="E10" s="110"/>
      <c r="F10" s="105"/>
      <c r="G10" s="105"/>
      <c r="H10" s="112"/>
      <c r="I10" s="126"/>
      <c r="J10" s="113"/>
      <c r="K10" s="103"/>
      <c r="L10" s="107"/>
      <c r="M10" s="108"/>
      <c r="N10" s="127"/>
      <c r="O10" s="114">
        <v>37</v>
      </c>
      <c r="P10" s="115"/>
      <c r="Q10" s="115"/>
      <c r="R10" s="128"/>
      <c r="S10" s="93"/>
      <c r="T10" s="93"/>
      <c r="U10" s="93"/>
    </row>
    <row r="11" spans="1:21" ht="12" customHeight="1" thickBot="1">
      <c r="A11" s="404"/>
      <c r="B11" s="437"/>
      <c r="C11" s="437"/>
      <c r="D11" s="437"/>
      <c r="E11" s="105"/>
      <c r="F11" s="105"/>
      <c r="G11" s="84"/>
      <c r="H11" s="113"/>
      <c r="I11" s="129"/>
      <c r="J11" s="102"/>
      <c r="K11" s="103"/>
      <c r="L11" s="107"/>
      <c r="M11" s="107"/>
      <c r="N11" s="130">
        <v>37</v>
      </c>
      <c r="O11" s="131"/>
      <c r="P11" s="115"/>
      <c r="Q11" s="115"/>
      <c r="R11" s="103"/>
      <c r="S11" s="93"/>
      <c r="T11" s="93"/>
      <c r="U11" s="93"/>
    </row>
    <row r="12" spans="1:21" ht="12" customHeight="1" thickBot="1">
      <c r="A12" s="407">
        <v>9</v>
      </c>
      <c r="B12" s="434" t="str">
        <f>VLOOKUP(A12,'пр.взв.'!B14:C141,2,FALSE)</f>
        <v>КУЦЕНКО Николай Петрович</v>
      </c>
      <c r="C12" s="434" t="str">
        <f>VLOOKUP(A12,'пр.взв.'!B14:H141,3,FALSE)</f>
        <v>29.08.1992 мс</v>
      </c>
      <c r="D12" s="434" t="str">
        <f>VLOOKUP(A12,'пр.взв.'!B14:F141,4,FALSE)</f>
        <v>ЦФО</v>
      </c>
      <c r="E12" s="97"/>
      <c r="F12" s="97"/>
      <c r="G12" s="105"/>
      <c r="H12" s="108"/>
      <c r="I12" s="60">
        <v>9</v>
      </c>
      <c r="J12" s="132"/>
      <c r="K12" s="102"/>
      <c r="L12" s="107"/>
      <c r="M12" s="107"/>
      <c r="N12" s="115"/>
      <c r="O12" s="133"/>
      <c r="P12" s="115">
        <v>9</v>
      </c>
      <c r="Q12" s="115"/>
      <c r="R12" s="102"/>
      <c r="S12" s="93"/>
      <c r="T12" s="93"/>
      <c r="U12" s="93"/>
    </row>
    <row r="13" spans="1:21" ht="12" customHeight="1" thickBot="1">
      <c r="A13" s="403"/>
      <c r="B13" s="435"/>
      <c r="C13" s="435"/>
      <c r="D13" s="435"/>
      <c r="E13" s="60">
        <v>9</v>
      </c>
      <c r="F13" s="105"/>
      <c r="G13" s="105"/>
      <c r="H13" s="127"/>
      <c r="I13" s="181">
        <v>0.125</v>
      </c>
      <c r="J13" s="102"/>
      <c r="K13" s="62"/>
      <c r="L13" s="116"/>
      <c r="M13" s="107"/>
      <c r="N13" s="113"/>
      <c r="O13" s="134">
        <v>9</v>
      </c>
      <c r="P13" s="135"/>
      <c r="Q13" s="136"/>
      <c r="R13" s="128"/>
      <c r="S13" s="93"/>
      <c r="T13" s="93"/>
      <c r="U13" s="93"/>
    </row>
    <row r="14" spans="1:21" ht="12" customHeight="1" thickBot="1">
      <c r="A14" s="403">
        <v>41</v>
      </c>
      <c r="B14" s="436">
        <f>VLOOKUP(A14,'пр.взв.'!B16:C143,2,FALSE)</f>
        <v>0</v>
      </c>
      <c r="C14" s="436">
        <f>VLOOKUP(A14,'пр.взв.'!B16:H143,3,FALSE)</f>
        <v>0</v>
      </c>
      <c r="D14" s="436">
        <f>VLOOKUP(A14,'пр.взв.'!B16:F143,4,FALSE)</f>
        <v>0</v>
      </c>
      <c r="E14" s="110"/>
      <c r="F14" s="111"/>
      <c r="G14" s="105"/>
      <c r="H14" s="137"/>
      <c r="I14" s="117"/>
      <c r="J14" s="117"/>
      <c r="K14" s="63"/>
      <c r="L14" s="118"/>
      <c r="M14" s="116"/>
      <c r="N14" s="115"/>
      <c r="O14" s="115"/>
      <c r="P14" s="107"/>
      <c r="Q14" s="136"/>
      <c r="R14" s="128"/>
      <c r="S14" s="138"/>
      <c r="T14" s="93"/>
      <c r="U14" s="93"/>
    </row>
    <row r="15" spans="1:21" ht="12" customHeight="1" thickBot="1">
      <c r="A15" s="404"/>
      <c r="B15" s="437"/>
      <c r="C15" s="437"/>
      <c r="D15" s="437"/>
      <c r="E15" s="105"/>
      <c r="F15" s="84"/>
      <c r="G15" s="60">
        <v>9</v>
      </c>
      <c r="H15" s="130"/>
      <c r="I15" s="102"/>
      <c r="J15" s="102"/>
      <c r="K15" s="62"/>
      <c r="L15" s="116"/>
      <c r="M15" s="108"/>
      <c r="N15" s="114">
        <v>7</v>
      </c>
      <c r="O15" s="123"/>
      <c r="P15" s="128"/>
      <c r="Q15" s="126">
        <v>9</v>
      </c>
      <c r="R15" s="128"/>
      <c r="S15" s="138"/>
      <c r="T15" s="93"/>
      <c r="U15" s="93"/>
    </row>
    <row r="16" spans="1:21" ht="12" customHeight="1" thickBot="1">
      <c r="A16" s="407">
        <v>25</v>
      </c>
      <c r="B16" s="434" t="str">
        <f>VLOOKUP(A16,'пр.взв.'!B18:C145,2,FALSE)</f>
        <v>СУХОГУЗОВ Иван Сергеевич</v>
      </c>
      <c r="C16" s="434" t="str">
        <f>VLOOKUP(A16,'пр.взв.'!B18:H145,3,FALSE)</f>
        <v>19.02.92 кмс</v>
      </c>
      <c r="D16" s="434" t="str">
        <f>VLOOKUP(A16,'пр.взв.'!B18:F145,4,FALSE)</f>
        <v>УФО</v>
      </c>
      <c r="E16" s="97"/>
      <c r="F16" s="105"/>
      <c r="G16" s="181">
        <v>0.125</v>
      </c>
      <c r="H16" s="112"/>
      <c r="I16" s="117"/>
      <c r="J16" s="117"/>
      <c r="K16" s="63"/>
      <c r="L16" s="118"/>
      <c r="M16" s="113"/>
      <c r="N16" s="121"/>
      <c r="O16" s="123"/>
      <c r="P16" s="107"/>
      <c r="Q16" s="139"/>
      <c r="R16" s="103"/>
      <c r="S16" s="138"/>
      <c r="T16" s="138"/>
      <c r="U16" s="138"/>
    </row>
    <row r="17" spans="1:21" ht="12" customHeight="1">
      <c r="A17" s="403"/>
      <c r="B17" s="435"/>
      <c r="C17" s="435"/>
      <c r="D17" s="435"/>
      <c r="E17" s="60">
        <v>25</v>
      </c>
      <c r="F17" s="125"/>
      <c r="G17" s="105"/>
      <c r="H17" s="107"/>
      <c r="I17" s="102"/>
      <c r="J17" s="102"/>
      <c r="K17" s="62"/>
      <c r="L17" s="107"/>
      <c r="M17" s="108"/>
      <c r="N17" s="127"/>
      <c r="O17" s="114">
        <v>15</v>
      </c>
      <c r="P17" s="107"/>
      <c r="Q17" s="140"/>
      <c r="R17" s="103"/>
      <c r="S17" s="138"/>
      <c r="T17" s="138"/>
      <c r="U17" s="138"/>
    </row>
    <row r="18" spans="1:21" ht="12" customHeight="1" thickBot="1">
      <c r="A18" s="403">
        <v>57</v>
      </c>
      <c r="B18" s="436">
        <f>VLOOKUP(A18,'пр.взв.'!B20:C147,2,FALSE)</f>
        <v>0</v>
      </c>
      <c r="C18" s="436">
        <f>VLOOKUP(A18,'пр.взв.'!B20:H147,3,FALSE)</f>
        <v>0</v>
      </c>
      <c r="D18" s="436">
        <f>VLOOKUP(A18,'пр.взв.'!B20:F147,4,FALSE)</f>
        <v>0</v>
      </c>
      <c r="E18" s="110"/>
      <c r="F18" s="105"/>
      <c r="G18" s="105"/>
      <c r="H18" s="112"/>
      <c r="I18" s="117"/>
      <c r="J18" s="117"/>
      <c r="K18" s="63"/>
      <c r="L18" s="118"/>
      <c r="M18" s="118"/>
      <c r="N18" s="130">
        <v>15</v>
      </c>
      <c r="O18" s="131"/>
      <c r="P18" s="107"/>
      <c r="Q18" s="140"/>
      <c r="R18" s="103"/>
      <c r="S18" s="138"/>
      <c r="T18" s="138"/>
      <c r="U18" s="138"/>
    </row>
    <row r="19" spans="1:21" ht="12" customHeight="1" thickBot="1">
      <c r="A19" s="404"/>
      <c r="B19" s="437"/>
      <c r="C19" s="437"/>
      <c r="D19" s="437"/>
      <c r="E19" s="105"/>
      <c r="F19" s="105"/>
      <c r="G19" s="105"/>
      <c r="H19" s="107"/>
      <c r="I19" s="102"/>
      <c r="J19" s="102"/>
      <c r="K19" s="60">
        <v>29</v>
      </c>
      <c r="L19" s="141"/>
      <c r="M19" s="115"/>
      <c r="N19" s="115"/>
      <c r="O19" s="133"/>
      <c r="P19" s="142">
        <v>19</v>
      </c>
      <c r="Q19" s="140"/>
      <c r="R19" s="60">
        <v>9</v>
      </c>
      <c r="S19" s="138"/>
      <c r="T19" s="138"/>
      <c r="U19" s="138"/>
    </row>
    <row r="20" spans="1:21" ht="12" customHeight="1" thickBot="1">
      <c r="A20" s="407">
        <v>5</v>
      </c>
      <c r="B20" s="434" t="str">
        <f>VLOOKUP(A20,'пр.взв.'!B6:C133,2,FALSE)</f>
        <v>ШЕВЧУК Алексей Александрович</v>
      </c>
      <c r="C20" s="434" t="str">
        <f>VLOOKUP(A20,'пр.взв.'!B6:H133,3,FALSE)</f>
        <v>07.02.1994 кмс</v>
      </c>
      <c r="D20" s="434" t="str">
        <f>VLOOKUP(A20,'пр.взв.'!B6:H133,4,FALSE)</f>
        <v>Мос</v>
      </c>
      <c r="E20" s="97"/>
      <c r="F20" s="97"/>
      <c r="G20" s="99"/>
      <c r="H20" s="99"/>
      <c r="I20" s="114"/>
      <c r="J20" s="123"/>
      <c r="K20" s="181">
        <v>0.08333333333333333</v>
      </c>
      <c r="L20" s="127"/>
      <c r="M20" s="116"/>
      <c r="N20" s="113"/>
      <c r="O20" s="134">
        <v>19</v>
      </c>
      <c r="P20" s="128"/>
      <c r="Q20" s="133"/>
      <c r="R20" s="181">
        <v>0.125</v>
      </c>
      <c r="S20" s="138"/>
      <c r="T20" s="138"/>
      <c r="U20" s="138"/>
    </row>
    <row r="21" spans="1:21" ht="12" customHeight="1">
      <c r="A21" s="403"/>
      <c r="B21" s="435"/>
      <c r="C21" s="435"/>
      <c r="D21" s="435"/>
      <c r="E21" s="60">
        <v>37</v>
      </c>
      <c r="F21" s="105"/>
      <c r="G21" s="106"/>
      <c r="H21" s="107"/>
      <c r="I21" s="108"/>
      <c r="J21" s="116"/>
      <c r="K21" s="143"/>
      <c r="L21" s="144"/>
      <c r="M21" s="103"/>
      <c r="N21" s="103"/>
      <c r="O21" s="103"/>
      <c r="P21" s="108"/>
      <c r="Q21" s="145"/>
      <c r="R21" s="97"/>
      <c r="S21" s="138"/>
      <c r="T21" s="138"/>
      <c r="U21" s="138"/>
    </row>
    <row r="22" spans="1:21" ht="12" customHeight="1" thickBot="1">
      <c r="A22" s="403">
        <v>37</v>
      </c>
      <c r="B22" s="409" t="str">
        <f>VLOOKUP(A22,'пр.взв.'!B24:C151,2,FALSE)</f>
        <v>ГРИГОРЬЕВ Максим Андреевич</v>
      </c>
      <c r="C22" s="409" t="str">
        <f>VLOOKUP(A22,'пр.взв.'!B24:H151,3,FALSE)</f>
        <v>30.07.1992 мс</v>
      </c>
      <c r="D22" s="409" t="str">
        <f>VLOOKUP(A22,'пр.взв.'!B24:F151,4,FALSE)</f>
        <v>ЦФО</v>
      </c>
      <c r="E22" s="181">
        <v>0.125</v>
      </c>
      <c r="F22" s="111"/>
      <c r="G22" s="105"/>
      <c r="H22" s="112"/>
      <c r="I22" s="113"/>
      <c r="J22" s="108"/>
      <c r="K22" s="63"/>
      <c r="L22" s="145"/>
      <c r="M22" s="97"/>
      <c r="N22" s="97"/>
      <c r="O22" s="97"/>
      <c r="P22" s="128"/>
      <c r="Q22" s="144"/>
      <c r="R22" s="103"/>
      <c r="S22" s="84"/>
      <c r="T22" s="138"/>
      <c r="U22" s="138"/>
    </row>
    <row r="23" spans="1:21" ht="12" customHeight="1" thickBot="1">
      <c r="A23" s="404"/>
      <c r="B23" s="435"/>
      <c r="C23" s="435"/>
      <c r="D23" s="435"/>
      <c r="E23" s="105"/>
      <c r="F23" s="84"/>
      <c r="G23" s="60">
        <v>37</v>
      </c>
      <c r="H23" s="116"/>
      <c r="I23" s="108"/>
      <c r="J23" s="113"/>
      <c r="K23" s="62"/>
      <c r="L23" s="102"/>
      <c r="M23" s="62"/>
      <c r="N23" s="103"/>
      <c r="O23" s="103"/>
      <c r="P23" s="103"/>
      <c r="Q23" s="146">
        <v>10</v>
      </c>
      <c r="R23" s="103"/>
      <c r="S23" s="105"/>
      <c r="T23" s="138"/>
      <c r="U23" s="138"/>
    </row>
    <row r="24" spans="1:21" ht="12" customHeight="1" thickBot="1">
      <c r="A24" s="407">
        <v>21</v>
      </c>
      <c r="B24" s="434" t="str">
        <f>VLOOKUP(A24,'пр.взв.'!B26:C153,2,FALSE)</f>
        <v>ШОГЕНЦУКОВ Азамат Хадисович</v>
      </c>
      <c r="C24" s="434" t="str">
        <f>VLOOKUP(A24,'пр.взв.'!B26:H153,3,FALSE)</f>
        <v>31.01.1994 кмс</v>
      </c>
      <c r="D24" s="434" t="str">
        <f>VLOOKUP(A24,'пр.взв.'!B26:F153,4,FALSE)</f>
        <v>ЮФО</v>
      </c>
      <c r="E24" s="97"/>
      <c r="F24" s="105"/>
      <c r="G24" s="181">
        <v>0.125</v>
      </c>
      <c r="H24" s="147"/>
      <c r="I24" s="116"/>
      <c r="J24" s="113"/>
      <c r="K24" s="143"/>
      <c r="L24" s="102"/>
      <c r="M24" s="62"/>
      <c r="N24" s="102"/>
      <c r="O24" s="108"/>
      <c r="P24" s="113"/>
      <c r="Q24" s="116"/>
      <c r="R24" s="128"/>
      <c r="S24" s="138"/>
      <c r="T24" s="138"/>
      <c r="U24" s="138"/>
    </row>
    <row r="25" spans="1:21" ht="12" customHeight="1" thickBot="1">
      <c r="A25" s="403"/>
      <c r="B25" s="435"/>
      <c r="C25" s="435"/>
      <c r="D25" s="435"/>
      <c r="E25" s="60">
        <v>21</v>
      </c>
      <c r="F25" s="125"/>
      <c r="G25" s="105"/>
      <c r="H25" s="133"/>
      <c r="I25" s="113"/>
      <c r="J25" s="116"/>
      <c r="K25" s="62"/>
      <c r="L25" s="102"/>
      <c r="M25" s="62"/>
      <c r="N25" s="102"/>
      <c r="O25" s="102"/>
      <c r="P25" s="109" t="s">
        <v>24</v>
      </c>
      <c r="Q25" s="102"/>
      <c r="R25" s="102"/>
      <c r="S25" s="138"/>
      <c r="T25" s="138"/>
      <c r="U25" s="138"/>
    </row>
    <row r="26" spans="1:21" ht="12" customHeight="1" thickBot="1">
      <c r="A26" s="403">
        <v>53</v>
      </c>
      <c r="B26" s="436">
        <f>VLOOKUP(A26,'пр.взв.'!B28:C155,2,FALSE)</f>
        <v>0</v>
      </c>
      <c r="C26" s="436">
        <f>VLOOKUP(A26,'пр.взв.'!B28:H155,3,FALSE)</f>
        <v>0</v>
      </c>
      <c r="D26" s="436">
        <f>VLOOKUP(A26,'пр.взв.'!B28:F155,4,FALSE)</f>
        <v>0</v>
      </c>
      <c r="E26" s="110"/>
      <c r="F26" s="105"/>
      <c r="G26" s="105"/>
      <c r="H26" s="137"/>
      <c r="I26" s="113"/>
      <c r="J26" s="108"/>
      <c r="K26" s="63"/>
      <c r="L26" s="117"/>
      <c r="M26" s="63"/>
      <c r="N26" s="421" t="str">
        <f>VLOOKUP(R19,'пр.взв.'!B6:D133,2,FALSE)</f>
        <v>КУЦЕНКО Николай Петрович</v>
      </c>
      <c r="O26" s="422"/>
      <c r="P26" s="422"/>
      <c r="Q26" s="422"/>
      <c r="R26" s="423"/>
      <c r="S26" s="138"/>
      <c r="T26" s="138"/>
      <c r="U26" s="138"/>
    </row>
    <row r="27" spans="1:21" ht="12" customHeight="1" thickBot="1">
      <c r="A27" s="404"/>
      <c r="B27" s="437"/>
      <c r="C27" s="437"/>
      <c r="D27" s="437"/>
      <c r="E27" s="105"/>
      <c r="F27" s="105"/>
      <c r="G27" s="84"/>
      <c r="H27" s="113"/>
      <c r="I27" s="60">
        <v>29</v>
      </c>
      <c r="J27" s="148"/>
      <c r="K27" s="62"/>
      <c r="L27" s="102"/>
      <c r="M27" s="62"/>
      <c r="N27" s="424"/>
      <c r="O27" s="425"/>
      <c r="P27" s="425"/>
      <c r="Q27" s="425"/>
      <c r="R27" s="426"/>
      <c r="S27" s="138"/>
      <c r="T27" s="138"/>
      <c r="U27" s="138"/>
    </row>
    <row r="28" spans="1:21" ht="12" customHeight="1" thickBot="1">
      <c r="A28" s="407">
        <v>13</v>
      </c>
      <c r="B28" s="434" t="str">
        <f>VLOOKUP(A28,'пр.взв.'!B30:C157,2,FALSE)</f>
        <v>ГОРБУНОВ Дмитрий Игоревич</v>
      </c>
      <c r="C28" s="434" t="str">
        <f>VLOOKUP(A28,'пр.взв.'!B30:H157,3,FALSE)</f>
        <v>18.02.1992 1</v>
      </c>
      <c r="D28" s="434" t="str">
        <f>VLOOKUP(A28,'пр.взв.'!B30:F157,4,FALSE)</f>
        <v>ПФО</v>
      </c>
      <c r="E28" s="97"/>
      <c r="F28" s="97"/>
      <c r="G28" s="105"/>
      <c r="H28" s="108"/>
      <c r="I28" s="181">
        <v>0.16666666666666666</v>
      </c>
      <c r="J28" s="113"/>
      <c r="K28" s="102"/>
      <c r="L28" s="102"/>
      <c r="M28" s="62"/>
      <c r="N28" s="113"/>
      <c r="O28" s="102"/>
      <c r="P28" s="116"/>
      <c r="Q28" s="113"/>
      <c r="R28" s="128"/>
      <c r="S28" s="138"/>
      <c r="T28" s="138"/>
      <c r="U28" s="138"/>
    </row>
    <row r="29" spans="1:21" ht="12" customHeight="1">
      <c r="A29" s="403"/>
      <c r="B29" s="435"/>
      <c r="C29" s="435"/>
      <c r="D29" s="435"/>
      <c r="E29" s="60">
        <v>13</v>
      </c>
      <c r="F29" s="105"/>
      <c r="G29" s="105"/>
      <c r="H29" s="127"/>
      <c r="I29" s="102"/>
      <c r="J29" s="103"/>
      <c r="K29" s="103"/>
      <c r="L29" s="102"/>
      <c r="M29" s="62"/>
      <c r="N29" s="102"/>
      <c r="O29" s="93"/>
      <c r="P29" s="108"/>
      <c r="Q29" s="113"/>
      <c r="R29" s="128"/>
      <c r="S29" s="138"/>
      <c r="T29" s="138"/>
      <c r="U29" s="138"/>
    </row>
    <row r="30" spans="1:21" ht="12" customHeight="1" thickBot="1">
      <c r="A30" s="403">
        <v>45</v>
      </c>
      <c r="B30" s="436">
        <f>VLOOKUP(A30,'пр.взв.'!B32:C159,2,FALSE)</f>
        <v>0</v>
      </c>
      <c r="C30" s="436">
        <f>VLOOKUP(A30,'пр.взв.'!B32:H159,3,FALSE)</f>
        <v>0</v>
      </c>
      <c r="D30" s="436">
        <f>VLOOKUP(A30,'пр.взв.'!B32:F159,4,FALSE)</f>
        <v>0</v>
      </c>
      <c r="E30" s="110"/>
      <c r="F30" s="111"/>
      <c r="G30" s="105"/>
      <c r="H30" s="137"/>
      <c r="I30" s="117"/>
      <c r="J30" s="97"/>
      <c r="K30" s="97"/>
      <c r="L30" s="117"/>
      <c r="M30" s="63"/>
      <c r="N30" s="102"/>
      <c r="O30" s="102"/>
      <c r="P30" s="109" t="s">
        <v>27</v>
      </c>
      <c r="Q30" s="103"/>
      <c r="R30" s="103"/>
      <c r="S30" s="138"/>
      <c r="T30" s="138"/>
      <c r="U30" s="138"/>
    </row>
    <row r="31" spans="1:21" ht="12" customHeight="1" thickBot="1">
      <c r="A31" s="404"/>
      <c r="B31" s="437"/>
      <c r="C31" s="437"/>
      <c r="D31" s="437"/>
      <c r="E31" s="105"/>
      <c r="F31" s="84"/>
      <c r="G31" s="60">
        <v>29</v>
      </c>
      <c r="H31" s="130"/>
      <c r="I31" s="102"/>
      <c r="J31" s="103"/>
      <c r="K31" s="103"/>
      <c r="L31" s="102"/>
      <c r="M31" s="76">
        <v>29</v>
      </c>
      <c r="N31" s="102"/>
      <c r="O31" s="102"/>
      <c r="P31" s="103"/>
      <c r="Q31" s="103"/>
      <c r="R31" s="103"/>
      <c r="S31" s="138"/>
      <c r="T31" s="138"/>
      <c r="U31" s="138"/>
    </row>
    <row r="32" spans="1:21" ht="12" customHeight="1" thickBot="1">
      <c r="A32" s="407">
        <v>29</v>
      </c>
      <c r="B32" s="434" t="str">
        <f>VLOOKUP(A32,'пр.взв.'!B34:C161,2,FALSE)</f>
        <v>БАЙКУЛОВ Камал Али-Муратович</v>
      </c>
      <c r="C32" s="434" t="str">
        <f>VLOOKUP(A32,'пр.взв.'!B34:H161,3,FALSE)</f>
        <v>19.01.1992 мс</v>
      </c>
      <c r="D32" s="434" t="str">
        <f>VLOOKUP(A32,'пр.взв.'!B34:F161,4,FALSE)</f>
        <v>СКФО</v>
      </c>
      <c r="E32" s="97"/>
      <c r="F32" s="105"/>
      <c r="G32" s="181">
        <v>0.16666666666666666</v>
      </c>
      <c r="H32" s="112"/>
      <c r="I32" s="117"/>
      <c r="J32" s="97"/>
      <c r="K32" s="97"/>
      <c r="L32" s="117"/>
      <c r="M32" s="63"/>
      <c r="N32" s="440" t="str">
        <f>VLOOKUP(M31,'пр.взв.'!B6:H133,2,FALSE)</f>
        <v>БАЙКУЛОВ Камал Али-Муратович</v>
      </c>
      <c r="O32" s="441"/>
      <c r="P32" s="441"/>
      <c r="Q32" s="441"/>
      <c r="R32" s="442"/>
      <c r="S32" s="138"/>
      <c r="T32" s="138"/>
      <c r="U32" s="138"/>
    </row>
    <row r="33" spans="1:21" ht="12" customHeight="1" thickBot="1">
      <c r="A33" s="403"/>
      <c r="B33" s="435"/>
      <c r="C33" s="435"/>
      <c r="D33" s="435"/>
      <c r="E33" s="60">
        <v>29</v>
      </c>
      <c r="F33" s="125"/>
      <c r="G33" s="105"/>
      <c r="H33" s="107"/>
      <c r="I33" s="102"/>
      <c r="J33" s="103"/>
      <c r="K33" s="103"/>
      <c r="L33" s="102"/>
      <c r="M33" s="62"/>
      <c r="N33" s="443"/>
      <c r="O33" s="444"/>
      <c r="P33" s="444"/>
      <c r="Q33" s="444"/>
      <c r="R33" s="445"/>
      <c r="S33" s="138"/>
      <c r="T33" s="93"/>
      <c r="U33" s="93"/>
    </row>
    <row r="34" spans="1:21" ht="12" customHeight="1" thickBot="1">
      <c r="A34" s="403">
        <v>61</v>
      </c>
      <c r="B34" s="438">
        <f>VLOOKUP(A34,'пр.взв.'!B36:C163,2,FALSE)</f>
        <v>0</v>
      </c>
      <c r="C34" s="438">
        <f>VLOOKUP(A34,'пр.взв.'!B36:H163,3,FALSE)</f>
        <v>0</v>
      </c>
      <c r="D34" s="438">
        <f>VLOOKUP(A34,'пр.взв.'!B36:F163,4,FALSE)</f>
        <v>0</v>
      </c>
      <c r="E34" s="110"/>
      <c r="F34" s="105"/>
      <c r="G34" s="105"/>
      <c r="H34" s="112"/>
      <c r="I34" s="117"/>
      <c r="J34" s="97"/>
      <c r="K34" s="97"/>
      <c r="L34" s="117"/>
      <c r="M34" s="63"/>
      <c r="N34" s="117"/>
      <c r="O34" s="117"/>
      <c r="P34" s="97"/>
      <c r="Q34" s="97"/>
      <c r="R34" s="97"/>
      <c r="S34" s="93"/>
      <c r="T34" s="93"/>
      <c r="U34" s="93"/>
    </row>
    <row r="35" spans="1:21" ht="12" customHeight="1" thickBot="1">
      <c r="A35" s="404"/>
      <c r="B35" s="439"/>
      <c r="C35" s="439"/>
      <c r="D35" s="439"/>
      <c r="E35" s="105"/>
      <c r="F35" s="105"/>
      <c r="G35" s="105"/>
      <c r="H35" s="107"/>
      <c r="I35" s="102"/>
      <c r="J35" s="103"/>
      <c r="K35" s="103"/>
      <c r="L35" s="102"/>
      <c r="M35" s="61">
        <v>29</v>
      </c>
      <c r="N35" s="102"/>
      <c r="O35" s="102"/>
      <c r="P35" s="103"/>
      <c r="Q35" s="103"/>
      <c r="R35" s="103"/>
      <c r="S35" s="93"/>
      <c r="T35" s="93"/>
      <c r="U35" s="93"/>
    </row>
    <row r="36" spans="1:21" ht="6" customHeight="1" thickBot="1">
      <c r="A36" s="149"/>
      <c r="B36" s="150"/>
      <c r="C36" s="150"/>
      <c r="D36" s="97"/>
      <c r="E36" s="105"/>
      <c r="F36" s="105"/>
      <c r="G36" s="105"/>
      <c r="H36" s="102"/>
      <c r="I36" s="113"/>
      <c r="J36" s="103"/>
      <c r="K36" s="103"/>
      <c r="L36" s="102"/>
      <c r="M36" s="151"/>
      <c r="N36" s="102"/>
      <c r="O36" s="102"/>
      <c r="P36" s="103"/>
      <c r="Q36" s="103"/>
      <c r="R36" s="103"/>
      <c r="S36" s="93"/>
      <c r="T36" s="93"/>
      <c r="U36" s="93"/>
    </row>
    <row r="37" spans="1:21" ht="12" customHeight="1" thickBot="1">
      <c r="A37" s="407">
        <v>3</v>
      </c>
      <c r="B37" s="434" t="str">
        <f>VLOOKUP(A37,'пр.взв.'!B6:H133,2,FALSE)</f>
        <v>МАМЕДБЕКОВ Расул Тариэлевич</v>
      </c>
      <c r="C37" s="434" t="str">
        <f>VLOOKUP(A37,'пр.взв.'!B6:H133,3,FALSE)</f>
        <v>16.04.1992 кмс</v>
      </c>
      <c r="D37" s="434" t="str">
        <f>VLOOKUP(A37,'пр.взв.'!B6:H133,4,FALSE)</f>
        <v>ПФО</v>
      </c>
      <c r="E37" s="97"/>
      <c r="F37" s="97"/>
      <c r="G37" s="99"/>
      <c r="H37" s="103"/>
      <c r="I37" s="101"/>
      <c r="J37" s="102"/>
      <c r="K37" s="103"/>
      <c r="L37" s="102"/>
      <c r="M37" s="182">
        <v>0.12569444444444444</v>
      </c>
      <c r="N37" s="102"/>
      <c r="O37" s="102"/>
      <c r="P37" s="103"/>
      <c r="Q37" s="103"/>
      <c r="R37" s="103"/>
      <c r="S37" s="93"/>
      <c r="T37" s="93"/>
      <c r="U37" s="93"/>
    </row>
    <row r="38" spans="1:21" ht="12" customHeight="1">
      <c r="A38" s="403"/>
      <c r="B38" s="435"/>
      <c r="C38" s="435"/>
      <c r="D38" s="435"/>
      <c r="E38" s="60">
        <v>3</v>
      </c>
      <c r="F38" s="105"/>
      <c r="G38" s="106"/>
      <c r="H38" s="107"/>
      <c r="I38" s="108"/>
      <c r="J38" s="109"/>
      <c r="K38" s="103"/>
      <c r="L38" s="102"/>
      <c r="M38" s="62"/>
      <c r="N38" s="93"/>
      <c r="O38" s="93"/>
      <c r="P38" s="93"/>
      <c r="Q38" s="93"/>
      <c r="R38" s="93"/>
      <c r="S38" s="93"/>
      <c r="T38" s="93"/>
      <c r="U38" s="93"/>
    </row>
    <row r="39" spans="1:43" ht="12" customHeight="1" thickBot="1">
      <c r="A39" s="403">
        <v>35</v>
      </c>
      <c r="B39" s="409" t="str">
        <f>VLOOKUP(A39,'пр.взв.'!B8:H135,2,FALSE)</f>
        <v>СПИРИДОНОВ Андрей Сергеевич</v>
      </c>
      <c r="C39" s="409" t="str">
        <f>VLOOKUP(A39,'пр.взв.'!B8:H135,3,FALSE)</f>
        <v>18.05.1993 кмс</v>
      </c>
      <c r="D39" s="409" t="str">
        <f>VLOOKUP(A39,'пр.взв.'!B8:H135,4,FALSE)</f>
        <v>ЦФО</v>
      </c>
      <c r="E39" s="181">
        <v>0.16666666666666666</v>
      </c>
      <c r="F39" s="111"/>
      <c r="G39" s="105"/>
      <c r="H39" s="112"/>
      <c r="I39" s="113"/>
      <c r="J39" s="102"/>
      <c r="K39" s="103"/>
      <c r="L39" s="102"/>
      <c r="M39" s="76">
        <v>28</v>
      </c>
      <c r="N39" s="102"/>
      <c r="O39" s="102"/>
      <c r="P39" s="103"/>
      <c r="Q39" s="103"/>
      <c r="R39" s="103"/>
      <c r="S39" s="93"/>
      <c r="T39" s="93"/>
      <c r="U39" s="93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04"/>
      <c r="B40" s="435"/>
      <c r="C40" s="435"/>
      <c r="D40" s="435"/>
      <c r="E40" s="105"/>
      <c r="F40" s="84"/>
      <c r="G40" s="60">
        <v>19</v>
      </c>
      <c r="H40" s="116"/>
      <c r="I40" s="108"/>
      <c r="J40" s="117"/>
      <c r="K40" s="97"/>
      <c r="L40" s="117"/>
      <c r="M40" s="63"/>
      <c r="N40" s="427" t="str">
        <f>VLOOKUP(M39,'пр.взв.'!B6:H147,2,FALSE)</f>
        <v>ОДИНЦОВ Григорий Сергеевич</v>
      </c>
      <c r="O40" s="428"/>
      <c r="P40" s="428"/>
      <c r="Q40" s="428"/>
      <c r="R40" s="429"/>
      <c r="S40" s="93"/>
      <c r="T40" s="93"/>
      <c r="U40" s="93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07">
        <v>19</v>
      </c>
      <c r="B41" s="434" t="str">
        <f>VLOOKUP(A41,'пр.взв.'!B10:H137,2,FALSE)</f>
        <v>АНИЩЕНКО Евгений Эдуардович</v>
      </c>
      <c r="C41" s="434" t="str">
        <f>VLOOKUP(A41,'пр.взв.'!B10:H137,3,FALSE)</f>
        <v>10.06.1992 кмс</v>
      </c>
      <c r="D41" s="434" t="str">
        <f>VLOOKUP(A41,'пр.взв.'!B10:H137,4,FALSE)</f>
        <v>С.П.</v>
      </c>
      <c r="E41" s="97"/>
      <c r="F41" s="105"/>
      <c r="G41" s="181">
        <v>0.125</v>
      </c>
      <c r="H41" s="119"/>
      <c r="I41" s="120"/>
      <c r="J41" s="102"/>
      <c r="K41" s="103"/>
      <c r="L41" s="102"/>
      <c r="M41" s="62"/>
      <c r="N41" s="430"/>
      <c r="O41" s="431"/>
      <c r="P41" s="431"/>
      <c r="Q41" s="431"/>
      <c r="R41" s="432"/>
      <c r="S41" s="93"/>
      <c r="T41" s="93"/>
      <c r="U41" s="9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03"/>
      <c r="B42" s="435"/>
      <c r="C42" s="435"/>
      <c r="D42" s="435"/>
      <c r="E42" s="60">
        <v>19</v>
      </c>
      <c r="F42" s="125"/>
      <c r="G42" s="105"/>
      <c r="H42" s="107"/>
      <c r="I42" s="126"/>
      <c r="J42" s="113"/>
      <c r="K42" s="103"/>
      <c r="L42" s="102"/>
      <c r="M42" s="62"/>
      <c r="N42" s="113"/>
      <c r="O42" s="102"/>
      <c r="P42" s="116"/>
      <c r="Q42" s="113"/>
      <c r="R42" s="128"/>
      <c r="S42" s="93"/>
      <c r="T42" s="93"/>
      <c r="U42" s="93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03">
        <v>51</v>
      </c>
      <c r="B43" s="436">
        <f>VLOOKUP(A43,'пр.взв.'!B12:H139,2,FALSE)</f>
        <v>0</v>
      </c>
      <c r="C43" s="436">
        <f>VLOOKUP(A43,'пр.взв.'!B12:H139,3,FALSE)</f>
        <v>0</v>
      </c>
      <c r="D43" s="436">
        <f>VLOOKUP(A43,'пр.взв.'!B12:H139,4,FALSE)</f>
        <v>0</v>
      </c>
      <c r="E43" s="110"/>
      <c r="F43" s="105"/>
      <c r="G43" s="105"/>
      <c r="H43" s="112"/>
      <c r="I43" s="126"/>
      <c r="J43" s="113"/>
      <c r="K43" s="103"/>
      <c r="L43" s="102"/>
      <c r="M43" s="62"/>
      <c r="N43" s="102"/>
      <c r="O43" s="109"/>
      <c r="P43" s="108"/>
      <c r="Q43" s="113"/>
      <c r="R43" s="128"/>
      <c r="S43" s="93"/>
      <c r="T43" s="93"/>
      <c r="U43" s="93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04"/>
      <c r="B44" s="437"/>
      <c r="C44" s="437"/>
      <c r="D44" s="437"/>
      <c r="E44" s="105"/>
      <c r="F44" s="105"/>
      <c r="G44" s="84"/>
      <c r="H44" s="113"/>
      <c r="I44" s="129"/>
      <c r="J44" s="102"/>
      <c r="K44" s="103"/>
      <c r="L44" s="102"/>
      <c r="M44" s="62"/>
      <c r="N44" s="102"/>
      <c r="O44" s="102"/>
      <c r="P44" s="103"/>
      <c r="Q44" s="103"/>
      <c r="R44" s="103"/>
      <c r="S44" s="93"/>
      <c r="T44" s="93"/>
      <c r="U44" s="93"/>
    </row>
    <row r="45" spans="1:21" ht="12" customHeight="1" thickBot="1">
      <c r="A45" s="407">
        <v>11</v>
      </c>
      <c r="B45" s="434" t="str">
        <f>VLOOKUP(A45,'пр.взв.'!B14:H141,2,FALSE)</f>
        <v>ГУРЬЕВ Василий Дмитриевич</v>
      </c>
      <c r="C45" s="434" t="str">
        <f>VLOOKUP(A45,'пр.взв.'!B14:H141,3,FALSE)</f>
        <v>19.08.1992 кмс</v>
      </c>
      <c r="D45" s="434" t="str">
        <f>VLOOKUP(A45,'пр.взв.'!B14:H141,4,FALSE)</f>
        <v>ДВФО</v>
      </c>
      <c r="E45" s="97"/>
      <c r="F45" s="97"/>
      <c r="G45" s="105"/>
      <c r="H45" s="108"/>
      <c r="I45" s="60">
        <v>19</v>
      </c>
      <c r="J45" s="132"/>
      <c r="K45" s="103"/>
      <c r="L45" s="102"/>
      <c r="M45" s="62"/>
      <c r="N45" s="102"/>
      <c r="O45" s="102"/>
      <c r="P45" s="103"/>
      <c r="Q45" s="103"/>
      <c r="R45" s="103"/>
      <c r="S45" s="93"/>
      <c r="T45" s="93"/>
      <c r="U45" s="93"/>
    </row>
    <row r="46" spans="1:21" ht="12" customHeight="1" thickBot="1">
      <c r="A46" s="403"/>
      <c r="B46" s="435"/>
      <c r="C46" s="435"/>
      <c r="D46" s="435"/>
      <c r="E46" s="60">
        <v>11</v>
      </c>
      <c r="F46" s="105"/>
      <c r="G46" s="105"/>
      <c r="H46" s="127"/>
      <c r="I46" s="181">
        <v>0.125</v>
      </c>
      <c r="J46" s="102"/>
      <c r="K46" s="62"/>
      <c r="L46" s="102"/>
      <c r="M46" s="62"/>
      <c r="N46" s="102"/>
      <c r="O46" s="102"/>
      <c r="P46" s="109" t="s">
        <v>24</v>
      </c>
      <c r="Q46" s="102"/>
      <c r="R46" s="102"/>
      <c r="S46" s="93"/>
      <c r="T46" s="93"/>
      <c r="U46" s="93"/>
    </row>
    <row r="47" spans="1:21" ht="12" customHeight="1" thickBot="1">
      <c r="A47" s="403">
        <v>43</v>
      </c>
      <c r="B47" s="436">
        <f>VLOOKUP(A47,'пр.взв.'!B16:H143,2,FALSE)</f>
        <v>0</v>
      </c>
      <c r="C47" s="436">
        <f>VLOOKUP(A47,'пр.взв.'!B16:H143,3,FALSE)</f>
        <v>0</v>
      </c>
      <c r="D47" s="436">
        <f>VLOOKUP(A47,'пр.взв.'!B16:H143,4,FALSE)</f>
        <v>0</v>
      </c>
      <c r="E47" s="110"/>
      <c r="F47" s="111"/>
      <c r="G47" s="105"/>
      <c r="H47" s="137"/>
      <c r="I47" s="117"/>
      <c r="J47" s="117"/>
      <c r="K47" s="63"/>
      <c r="L47" s="117"/>
      <c r="M47" s="63"/>
      <c r="N47" s="421" t="str">
        <f>VLOOKUP('пр.хода Б'!R18,'пр.взв.'!B6:H139,2,FALSE)</f>
        <v>КАЛИНИН Денис Александрович</v>
      </c>
      <c r="O47" s="422"/>
      <c r="P47" s="422"/>
      <c r="Q47" s="422"/>
      <c r="R47" s="423"/>
      <c r="S47" s="93"/>
      <c r="T47" s="93"/>
      <c r="U47" s="93"/>
    </row>
    <row r="48" spans="1:21" ht="12" customHeight="1" thickBot="1">
      <c r="A48" s="404"/>
      <c r="B48" s="437"/>
      <c r="C48" s="437"/>
      <c r="D48" s="437"/>
      <c r="E48" s="105"/>
      <c r="F48" s="84"/>
      <c r="G48" s="60">
        <v>27</v>
      </c>
      <c r="H48" s="130"/>
      <c r="I48" s="102"/>
      <c r="J48" s="102"/>
      <c r="K48" s="62"/>
      <c r="L48" s="102"/>
      <c r="M48" s="62"/>
      <c r="N48" s="424"/>
      <c r="O48" s="425"/>
      <c r="P48" s="425"/>
      <c r="Q48" s="425"/>
      <c r="R48" s="426"/>
      <c r="S48" s="93"/>
      <c r="T48" s="93"/>
      <c r="U48" s="93"/>
    </row>
    <row r="49" spans="1:21" ht="12" customHeight="1" thickBot="1">
      <c r="A49" s="407">
        <v>27</v>
      </c>
      <c r="B49" s="434" t="str">
        <f>VLOOKUP(A49,'пр.взв.'!B18:H145,2,FALSE)</f>
        <v>СЕМЕНОВ Алексей Игоревич</v>
      </c>
      <c r="C49" s="434" t="str">
        <f>VLOOKUP(A49,'пр.взв.'!B18:H145,3,FALSE)</f>
        <v>16.09.93 кмс</v>
      </c>
      <c r="D49" s="434" t="str">
        <f>VLOOKUP(A49,'пр.взв.'!B18:H145,4,FALSE)</f>
        <v>УФО</v>
      </c>
      <c r="E49" s="97"/>
      <c r="F49" s="105"/>
      <c r="G49" s="181">
        <v>0.12569444444444444</v>
      </c>
      <c r="H49" s="112"/>
      <c r="I49" s="117"/>
      <c r="J49" s="117"/>
      <c r="K49" s="63"/>
      <c r="L49" s="117"/>
      <c r="M49" s="63"/>
      <c r="N49" s="117"/>
      <c r="O49" s="117"/>
      <c r="P49" s="97"/>
      <c r="Q49" s="97"/>
      <c r="R49" s="97"/>
      <c r="S49" s="93"/>
      <c r="T49" s="93"/>
      <c r="U49" s="93"/>
    </row>
    <row r="50" spans="1:21" ht="12" customHeight="1">
      <c r="A50" s="403"/>
      <c r="B50" s="435"/>
      <c r="C50" s="435"/>
      <c r="D50" s="435"/>
      <c r="E50" s="60">
        <v>27</v>
      </c>
      <c r="F50" s="125"/>
      <c r="G50" s="105"/>
      <c r="H50" s="107"/>
      <c r="I50" s="102"/>
      <c r="J50" s="102"/>
      <c r="K50" s="62"/>
      <c r="L50" s="102"/>
      <c r="M50" s="62"/>
      <c r="N50" s="102"/>
      <c r="O50" s="102"/>
      <c r="P50" s="103"/>
      <c r="Q50" s="103"/>
      <c r="R50" s="103"/>
      <c r="S50" s="93"/>
      <c r="T50" s="93"/>
      <c r="U50" s="93"/>
    </row>
    <row r="51" spans="1:21" ht="12" customHeight="1" thickBot="1">
      <c r="A51" s="403">
        <v>59</v>
      </c>
      <c r="B51" s="436">
        <f>VLOOKUP(A51,'пр.взв.'!B20:H147,2,FALSE)</f>
        <v>0</v>
      </c>
      <c r="C51" s="436">
        <f>VLOOKUP(A51,'пр.взв.'!B20:H147,3,FALSE)</f>
        <v>0</v>
      </c>
      <c r="D51" s="436">
        <f>VLOOKUP(A51,'пр.взв.'!B20:H147,4,FALSE)</f>
        <v>0</v>
      </c>
      <c r="E51" s="110"/>
      <c r="F51" s="105"/>
      <c r="G51" s="105"/>
      <c r="H51" s="112"/>
      <c r="I51" s="117"/>
      <c r="J51" s="117"/>
      <c r="K51" s="63"/>
      <c r="L51" s="117"/>
      <c r="M51" s="63"/>
      <c r="N51" s="117"/>
      <c r="O51" s="117"/>
      <c r="P51" s="97"/>
      <c r="Q51" s="97"/>
      <c r="R51" s="97"/>
      <c r="S51" s="93"/>
      <c r="T51" s="93"/>
      <c r="U51" s="93"/>
    </row>
    <row r="52" spans="1:21" ht="12" customHeight="1" thickBot="1">
      <c r="A52" s="404"/>
      <c r="B52" s="437"/>
      <c r="C52" s="437"/>
      <c r="D52" s="437"/>
      <c r="E52" s="105"/>
      <c r="F52" s="105"/>
      <c r="G52" s="105"/>
      <c r="H52" s="107"/>
      <c r="I52" s="102"/>
      <c r="J52" s="102"/>
      <c r="K52" s="60">
        <v>23</v>
      </c>
      <c r="L52" s="152"/>
      <c r="M52" s="62"/>
      <c r="N52" s="102"/>
      <c r="O52" s="102"/>
      <c r="P52" s="103"/>
      <c r="Q52" s="103"/>
      <c r="R52" s="103"/>
      <c r="S52" s="93"/>
      <c r="T52" s="93"/>
      <c r="U52" s="93"/>
    </row>
    <row r="53" spans="1:21" ht="12" customHeight="1" thickBot="1">
      <c r="A53" s="407">
        <v>7</v>
      </c>
      <c r="B53" s="434" t="str">
        <f>VLOOKUP(A53,'пр.взв.'!B6:H133,2,FALSE)</f>
        <v>АЖДОВ Николай Владимирович</v>
      </c>
      <c r="C53" s="434" t="str">
        <f>VLOOKUP(A53,'пр.взв.'!B6:H133,3,FALSE)</f>
        <v>26.06.1992 мс</v>
      </c>
      <c r="D53" s="434" t="str">
        <f>VLOOKUP(A53,'пр.взв.'!B6:H133,4,FALSE)</f>
        <v>СФО</v>
      </c>
      <c r="E53" s="97"/>
      <c r="F53" s="97"/>
      <c r="G53" s="99"/>
      <c r="H53" s="99"/>
      <c r="I53" s="114"/>
      <c r="J53" s="123"/>
      <c r="K53" s="181">
        <v>0.125</v>
      </c>
      <c r="L53" s="103"/>
      <c r="M53" s="103"/>
      <c r="N53" s="103"/>
      <c r="O53" s="103"/>
      <c r="P53" s="103"/>
      <c r="Q53" s="103"/>
      <c r="R53" s="103"/>
      <c r="S53" s="93"/>
      <c r="T53" s="93"/>
      <c r="U53" s="93"/>
    </row>
    <row r="54" spans="1:21" ht="12" customHeight="1">
      <c r="A54" s="403"/>
      <c r="B54" s="435"/>
      <c r="C54" s="435"/>
      <c r="D54" s="435"/>
      <c r="E54" s="60">
        <v>7</v>
      </c>
      <c r="F54" s="105"/>
      <c r="G54" s="106"/>
      <c r="H54" s="107"/>
      <c r="I54" s="108"/>
      <c r="J54" s="116"/>
      <c r="K54" s="62"/>
      <c r="L54" s="103"/>
      <c r="M54" s="103"/>
      <c r="N54" s="103"/>
      <c r="O54" s="103"/>
      <c r="P54" s="103"/>
      <c r="Q54" s="103"/>
      <c r="R54" s="103"/>
      <c r="S54" s="93"/>
      <c r="T54" s="93"/>
      <c r="U54" s="93"/>
    </row>
    <row r="55" spans="1:21" ht="12" customHeight="1" thickBot="1">
      <c r="A55" s="403">
        <v>39</v>
      </c>
      <c r="B55" s="436">
        <f>VLOOKUP(A55,'пр.взв.'!B24:H151,2,FALSE)</f>
        <v>0</v>
      </c>
      <c r="C55" s="436">
        <f>VLOOKUP(A55,'пр.взв.'!B24:H151,3,FALSE)</f>
        <v>0</v>
      </c>
      <c r="D55" s="436">
        <f>VLOOKUP(A55,'пр.взв.'!B24:H151,4,FALSE)</f>
        <v>0</v>
      </c>
      <c r="E55" s="110"/>
      <c r="F55" s="111"/>
      <c r="G55" s="105"/>
      <c r="H55" s="112"/>
      <c r="I55" s="113"/>
      <c r="J55" s="108"/>
      <c r="K55" s="63"/>
      <c r="L55" s="97"/>
      <c r="M55" s="97"/>
      <c r="N55" s="97"/>
      <c r="O55" s="97"/>
      <c r="P55" s="97"/>
      <c r="Q55" s="97"/>
      <c r="R55" s="97"/>
      <c r="S55" s="93"/>
      <c r="T55" s="93"/>
      <c r="U55" s="93"/>
    </row>
    <row r="56" spans="1:21" ht="12" customHeight="1" thickBot="1">
      <c r="A56" s="404"/>
      <c r="B56" s="437"/>
      <c r="C56" s="437"/>
      <c r="D56" s="437"/>
      <c r="E56" s="105"/>
      <c r="F56" s="84"/>
      <c r="G56" s="60">
        <v>23</v>
      </c>
      <c r="H56" s="116"/>
      <c r="I56" s="108"/>
      <c r="J56" s="113"/>
      <c r="K56" s="62"/>
      <c r="L56" s="103"/>
      <c r="M56" s="103"/>
      <c r="N56" s="103"/>
      <c r="O56" s="103"/>
      <c r="P56" s="103"/>
      <c r="Q56" s="103"/>
      <c r="R56" s="103"/>
      <c r="S56" s="93"/>
      <c r="T56" s="93"/>
      <c r="U56" s="93"/>
    </row>
    <row r="57" spans="1:21" ht="12" customHeight="1" thickBot="1">
      <c r="A57" s="407">
        <v>23</v>
      </c>
      <c r="B57" s="434" t="str">
        <f>VLOOKUP(A57,'пр.взв.'!B26:H153,2,FALSE)</f>
        <v>КОНДРАШОВ Игорь Константинович</v>
      </c>
      <c r="C57" s="434" t="str">
        <f>VLOOKUP(A57,'пр.взв.'!B26:H153,3,FALSE)</f>
        <v>10.06.1992 мс</v>
      </c>
      <c r="D57" s="434" t="str">
        <f>VLOOKUP(A57,'пр.взв.'!B26:H153,4,FALSE)</f>
        <v>Мос</v>
      </c>
      <c r="E57" s="97"/>
      <c r="F57" s="105"/>
      <c r="G57" s="181">
        <v>0.125</v>
      </c>
      <c r="H57" s="147"/>
      <c r="I57" s="116"/>
      <c r="J57" s="113"/>
      <c r="K57" s="62"/>
      <c r="L57" s="103"/>
      <c r="M57" s="103"/>
      <c r="N57" s="103"/>
      <c r="O57" s="103"/>
      <c r="P57" s="103"/>
      <c r="Q57" s="103"/>
      <c r="R57" s="103"/>
      <c r="S57" s="93"/>
      <c r="T57" s="93"/>
      <c r="U57" s="93"/>
    </row>
    <row r="58" spans="1:21" ht="12" customHeight="1">
      <c r="A58" s="403"/>
      <c r="B58" s="435"/>
      <c r="C58" s="435"/>
      <c r="D58" s="435"/>
      <c r="E58" s="60">
        <v>23</v>
      </c>
      <c r="F58" s="125"/>
      <c r="G58" s="105"/>
      <c r="H58" s="133"/>
      <c r="I58" s="113"/>
      <c r="J58" s="116"/>
      <c r="K58" s="62"/>
      <c r="L58" s="103"/>
      <c r="M58" s="103"/>
      <c r="N58" s="103"/>
      <c r="O58" s="103"/>
      <c r="P58" s="103"/>
      <c r="Q58" s="103"/>
      <c r="R58" s="103"/>
      <c r="S58" s="93"/>
      <c r="T58" s="93"/>
      <c r="U58" s="93"/>
    </row>
    <row r="59" spans="1:21" ht="12" customHeight="1" thickBot="1">
      <c r="A59" s="403">
        <v>55</v>
      </c>
      <c r="B59" s="436">
        <f>VLOOKUP(A59,'пр.взв.'!B28:H155,2,FALSE)</f>
        <v>0</v>
      </c>
      <c r="C59" s="436">
        <f>VLOOKUP(A59,'пр.взв.'!B28:H155,3,FALSE)</f>
        <v>0</v>
      </c>
      <c r="D59" s="436">
        <f>VLOOKUP(A59,'пр.взв.'!B28:H155,4,FALSE)</f>
        <v>0</v>
      </c>
      <c r="E59" s="110"/>
      <c r="F59" s="105"/>
      <c r="G59" s="105"/>
      <c r="H59" s="137"/>
      <c r="I59" s="113"/>
      <c r="J59" s="108"/>
      <c r="K59" s="63"/>
      <c r="L59" s="97"/>
      <c r="M59" s="97"/>
      <c r="N59" s="97"/>
      <c r="O59" s="97"/>
      <c r="P59" s="97"/>
      <c r="Q59" s="97"/>
      <c r="R59" s="97"/>
      <c r="S59" s="93"/>
      <c r="T59" s="93"/>
      <c r="U59" s="93"/>
    </row>
    <row r="60" spans="1:21" ht="12" customHeight="1" thickBot="1">
      <c r="A60" s="404"/>
      <c r="B60" s="437"/>
      <c r="C60" s="437"/>
      <c r="D60" s="437"/>
      <c r="E60" s="105"/>
      <c r="F60" s="105"/>
      <c r="G60" s="84"/>
      <c r="H60" s="113"/>
      <c r="I60" s="60">
        <v>23</v>
      </c>
      <c r="J60" s="148"/>
      <c r="K60" s="62"/>
      <c r="L60" s="103"/>
      <c r="M60" s="103"/>
      <c r="N60" s="103"/>
      <c r="O60" s="103"/>
      <c r="P60" s="103"/>
      <c r="Q60" s="103"/>
      <c r="R60" s="103"/>
      <c r="S60" s="93"/>
      <c r="T60" s="93"/>
      <c r="U60" s="93"/>
    </row>
    <row r="61" spans="1:21" ht="12" customHeight="1" thickBot="1">
      <c r="A61" s="407">
        <v>15</v>
      </c>
      <c r="B61" s="434" t="str">
        <f>VLOOKUP(A61,'пр.взв.'!B30:H157,2,FALSE)</f>
        <v>СОВБАКОВ Мурат Мурадинович</v>
      </c>
      <c r="C61" s="434" t="str">
        <f>VLOOKUP(A61,'пр.взв.'!B30:H157,3,FALSE)</f>
        <v>21.09.1992 кмс</v>
      </c>
      <c r="D61" s="434" t="str">
        <f>VLOOKUP(A61,'пр.взв.'!B30:H157,4,FALSE)</f>
        <v>ЮФО</v>
      </c>
      <c r="E61" s="97"/>
      <c r="F61" s="97"/>
      <c r="G61" s="105"/>
      <c r="H61" s="108"/>
      <c r="I61" s="181">
        <v>0.125</v>
      </c>
      <c r="J61" s="113"/>
      <c r="K61" s="103"/>
      <c r="L61" s="103"/>
      <c r="M61" s="103"/>
      <c r="N61" s="103"/>
      <c r="O61" s="103"/>
      <c r="P61" s="103"/>
      <c r="Q61" s="103"/>
      <c r="R61" s="103"/>
      <c r="S61" s="93"/>
      <c r="T61" s="93"/>
      <c r="U61" s="93"/>
    </row>
    <row r="62" spans="1:21" ht="12" customHeight="1">
      <c r="A62" s="403"/>
      <c r="B62" s="435"/>
      <c r="C62" s="435"/>
      <c r="D62" s="435"/>
      <c r="E62" s="60">
        <v>15</v>
      </c>
      <c r="F62" s="105"/>
      <c r="G62" s="105"/>
      <c r="H62" s="127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93"/>
      <c r="T62" s="93"/>
      <c r="U62" s="93"/>
    </row>
    <row r="63" spans="1:21" ht="12" customHeight="1" thickBot="1">
      <c r="A63" s="403">
        <v>47</v>
      </c>
      <c r="B63" s="436">
        <f>VLOOKUP(A63,'пр.взв.'!B32:H159,2,FALSE)</f>
        <v>0</v>
      </c>
      <c r="C63" s="436">
        <f>VLOOKUP(A63,'пр.взв.'!B32:H159,3,FALSE)</f>
        <v>0</v>
      </c>
      <c r="D63" s="436">
        <f>VLOOKUP(A63,'пр.взв.'!B32:H159,4,FALSE)</f>
        <v>0</v>
      </c>
      <c r="E63" s="110"/>
      <c r="F63" s="111"/>
      <c r="G63" s="105"/>
      <c r="H63" s="137"/>
      <c r="I63" s="117"/>
      <c r="J63" s="97"/>
      <c r="K63" s="153"/>
      <c r="L63" s="153"/>
      <c r="M63" s="153"/>
      <c r="N63" s="153"/>
      <c r="O63" s="153"/>
      <c r="P63" s="153"/>
      <c r="Q63" s="153"/>
      <c r="R63" s="97"/>
      <c r="S63" s="93"/>
      <c r="T63" s="93"/>
      <c r="U63" s="93"/>
    </row>
    <row r="64" spans="1:21" ht="12" customHeight="1" thickBot="1">
      <c r="A64" s="404"/>
      <c r="B64" s="437"/>
      <c r="C64" s="437"/>
      <c r="D64" s="437"/>
      <c r="E64" s="105"/>
      <c r="F64" s="84"/>
      <c r="G64" s="60">
        <v>15</v>
      </c>
      <c r="H64" s="130"/>
      <c r="I64" s="102"/>
      <c r="J64" s="154" t="str">
        <f>HYPERLINK('[1]реквизиты'!$A$6)</f>
        <v>Гл. судья, судья МК</v>
      </c>
      <c r="K64" s="93"/>
      <c r="L64" s="153"/>
      <c r="M64" s="155"/>
      <c r="N64" s="155"/>
      <c r="O64" s="155"/>
      <c r="P64" s="156" t="str">
        <f>'[1]реквизиты'!$G$7</f>
        <v>А.Б. Рыбаков</v>
      </c>
      <c r="Q64" s="153"/>
      <c r="R64" s="103"/>
      <c r="S64" s="93"/>
      <c r="T64" s="93"/>
      <c r="U64" s="93"/>
    </row>
    <row r="65" spans="1:21" ht="12" customHeight="1" thickBot="1">
      <c r="A65" s="407">
        <v>31</v>
      </c>
      <c r="B65" s="434" t="str">
        <f>VLOOKUP(A65,'пр.взв.'!B34:H161,2,FALSE)</f>
        <v>РАЖЕВ Алексей Андреевич</v>
      </c>
      <c r="C65" s="434" t="str">
        <f>VLOOKUP(A65,'пр.взв.'!B34:H161,3,FALSE)</f>
        <v>26.06.1993 кмс</v>
      </c>
      <c r="D65" s="434" t="str">
        <f>VLOOKUP(A65,'пр.взв.'!B34:H161,4,FALSE)</f>
        <v>ПФО</v>
      </c>
      <c r="E65" s="97"/>
      <c r="F65" s="105"/>
      <c r="G65" s="181">
        <v>0.125</v>
      </c>
      <c r="H65" s="112"/>
      <c r="I65" s="117"/>
      <c r="J65" s="153"/>
      <c r="K65" s="93"/>
      <c r="L65" s="153"/>
      <c r="M65" s="155"/>
      <c r="N65" s="155"/>
      <c r="O65" s="155"/>
      <c r="P65" s="157" t="str">
        <f>'[1]реквизиты'!$G$8</f>
        <v>/г.Чебоксары/</v>
      </c>
      <c r="Q65" s="153"/>
      <c r="R65" s="97"/>
      <c r="S65" s="93"/>
      <c r="T65" s="93"/>
      <c r="U65" s="93"/>
    </row>
    <row r="66" spans="1:21" ht="12" customHeight="1">
      <c r="A66" s="403"/>
      <c r="B66" s="435"/>
      <c r="C66" s="435"/>
      <c r="D66" s="435"/>
      <c r="E66" s="60">
        <v>31</v>
      </c>
      <c r="F66" s="125"/>
      <c r="G66" s="105"/>
      <c r="H66" s="107"/>
      <c r="I66" s="102"/>
      <c r="J66" s="153"/>
      <c r="K66" s="93"/>
      <c r="L66" s="153"/>
      <c r="M66" s="155"/>
      <c r="N66" s="155"/>
      <c r="O66" s="155"/>
      <c r="P66" s="155"/>
      <c r="Q66" s="153"/>
      <c r="R66" s="103"/>
      <c r="S66" s="93"/>
      <c r="T66" s="93"/>
      <c r="U66" s="93"/>
    </row>
    <row r="67" spans="1:21" ht="12" customHeight="1" thickBot="1">
      <c r="A67" s="403">
        <v>63</v>
      </c>
      <c r="B67" s="438">
        <f>VLOOKUP(A67,'пр.взв.'!B36:H163,2,FALSE)</f>
        <v>0</v>
      </c>
      <c r="C67" s="438">
        <f>VLOOKUP(A67,'пр.взв.'!B36:H163,3,FALSE)</f>
        <v>0</v>
      </c>
      <c r="D67" s="438">
        <f>VLOOKUP(A67,'пр.взв.'!B36:H163,4,FALSE)</f>
        <v>0</v>
      </c>
      <c r="E67" s="110"/>
      <c r="F67" s="105"/>
      <c r="G67" s="105"/>
      <c r="H67" s="158">
        <f>HYPERLINK('[1]реквизиты'!$A$20)</f>
      </c>
      <c r="I67" s="109"/>
      <c r="J67" s="154" t="str">
        <f>HYPERLINK('[1]реквизиты'!$A$8)</f>
        <v>Гл. секретарь, судья МК</v>
      </c>
      <c r="K67" s="93"/>
      <c r="L67" s="153"/>
      <c r="M67" s="155"/>
      <c r="N67" s="155"/>
      <c r="O67" s="155"/>
      <c r="P67" s="159" t="str">
        <f>'[1]реквизиты'!$G$9</f>
        <v>Н.Ю. Глушкова</v>
      </c>
      <c r="Q67" s="153"/>
      <c r="R67" s="103"/>
      <c r="S67" s="93"/>
      <c r="T67" s="93"/>
      <c r="U67" s="93"/>
    </row>
    <row r="68" spans="1:21" ht="12" customHeight="1" thickBot="1">
      <c r="A68" s="404"/>
      <c r="B68" s="439"/>
      <c r="C68" s="439"/>
      <c r="D68" s="439"/>
      <c r="E68" s="105"/>
      <c r="F68" s="105"/>
      <c r="G68" s="105"/>
      <c r="H68" s="107"/>
      <c r="I68" s="102"/>
      <c r="J68" s="103"/>
      <c r="K68" s="153"/>
      <c r="L68" s="153"/>
      <c r="M68" s="153"/>
      <c r="N68" s="155"/>
      <c r="O68" s="155"/>
      <c r="P68" s="157" t="str">
        <f>'[1]реквизиты'!$G$10</f>
        <v>/г. Рязань/</v>
      </c>
      <c r="Q68" s="153"/>
      <c r="R68" s="97"/>
      <c r="S68" s="93"/>
      <c r="T68" s="93"/>
      <c r="U68" s="93"/>
    </row>
    <row r="69" spans="1:21" ht="9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153"/>
      <c r="L69" s="153"/>
      <c r="M69" s="153"/>
      <c r="N69" s="155"/>
      <c r="O69" s="155"/>
      <c r="P69" s="155"/>
      <c r="Q69" s="153"/>
      <c r="R69" s="97"/>
      <c r="S69" s="93"/>
      <c r="T69" s="93"/>
      <c r="U69" s="93"/>
    </row>
    <row r="70" spans="1:21" ht="12.75">
      <c r="A70" s="97"/>
      <c r="B70" s="97"/>
      <c r="C70" s="97"/>
      <c r="D70" s="97"/>
      <c r="E70" s="97"/>
      <c r="F70" s="97"/>
      <c r="G70" s="97"/>
      <c r="H70" s="160">
        <f>HYPERLINK('[1]реквизиты'!$A$22)</f>
      </c>
      <c r="I70" s="109"/>
      <c r="J70" s="109"/>
      <c r="K70" s="153"/>
      <c r="L70" s="153"/>
      <c r="M70" s="153"/>
      <c r="N70" s="153"/>
      <c r="O70" s="153"/>
      <c r="P70" s="153"/>
      <c r="Q70" s="153"/>
      <c r="R70" s="103"/>
      <c r="S70" s="93"/>
      <c r="T70" s="93"/>
      <c r="U70" s="93"/>
    </row>
    <row r="71" spans="1:2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2"/>
      <c r="L71" s="102"/>
      <c r="M71" s="102"/>
      <c r="N71" s="102"/>
      <c r="O71" s="102"/>
      <c r="P71" s="161">
        <f>HYPERLINK('[1]реквизиты'!$G$23)</f>
      </c>
      <c r="Q71" s="117"/>
      <c r="R71" s="97"/>
      <c r="S71" s="93"/>
      <c r="T71" s="93"/>
      <c r="U71" s="93"/>
    </row>
    <row r="72" spans="1:21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117"/>
      <c r="M72" s="117"/>
      <c r="N72" s="117"/>
      <c r="O72" s="117"/>
      <c r="P72" s="117"/>
      <c r="Q72" s="117"/>
      <c r="R72" s="97"/>
      <c r="S72" s="93"/>
      <c r="T72" s="93"/>
      <c r="U72" s="93"/>
    </row>
    <row r="73" spans="1:21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3"/>
      <c r="T73" s="93"/>
      <c r="U73" s="93"/>
    </row>
    <row r="74" spans="1:21" ht="12.75">
      <c r="A74" s="93"/>
      <c r="B74" s="97"/>
      <c r="C74" s="97"/>
      <c r="D74" s="97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</row>
    <row r="75" spans="1:21" ht="12.75">
      <c r="A75" s="93"/>
      <c r="B75" s="97"/>
      <c r="C75" s="97"/>
      <c r="D75" s="97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</row>
    <row r="76" spans="1:21" ht="12.7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</row>
    <row r="77" spans="1:21" ht="12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</row>
    <row r="78" spans="1:21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</row>
    <row r="79" spans="1:21" ht="12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</row>
    <row r="80" spans="1:21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2.7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2.7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2.7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2.7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2.7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2.7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2.7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2.7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2.7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2.7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2.7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2.7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2.7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2.7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2.7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2.7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2.7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2.7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2.7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2.7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2.7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2.7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2.7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2.7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2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2.7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2.7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2.7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2.7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2.7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2.7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2.7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2.7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2.7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2.7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2.7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2.7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2.7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2.7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2.7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2.7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2.7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2.7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2.7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2.7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2.7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2.7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2.7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2.7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2.7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2.7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2.7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2.7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2.7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2.7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2.7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2.7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2.7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2.7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2.7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2.7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2.7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2.7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2.7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2.7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2.7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2.7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2.7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2.7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2.7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2.7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2.7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2.7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</sheetData>
  <mergeCells count="138">
    <mergeCell ref="D16:D17"/>
    <mergeCell ref="D8:D9"/>
    <mergeCell ref="D10:D11"/>
    <mergeCell ref="D12:D13"/>
    <mergeCell ref="D14:D15"/>
    <mergeCell ref="N32:R33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2012-02-16T15:45:43Z</cp:lastPrinted>
  <dcterms:created xsi:type="dcterms:W3CDTF">1996-10-08T23:32:33Z</dcterms:created>
  <dcterms:modified xsi:type="dcterms:W3CDTF">2012-03-12T07:41:50Z</dcterms:modified>
  <cp:category/>
  <cp:version/>
  <cp:contentType/>
  <cp:contentStatus/>
</cp:coreProperties>
</file>