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<sst xmlns="http://schemas.openxmlformats.org/spreadsheetml/2006/main" count="376" uniqueCount="177">
  <si>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</si>
  <si>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</si>
  <si>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</si>
  <si>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</si>
  <si>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</si>
  <si>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</si>
  <si>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</si>
  <si>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</si>
  <si>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</si>
  <si>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</si>
  <si>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</si>
  <si>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</si>
  <si>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</si>
  <si>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</si>
  <si>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</si>
  <si>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</si>
  <si>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</si>
  <si>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</si>
  <si>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</si>
  <si>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</si>
  <si>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</si>
  <si>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</si>
  <si>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</si>
  <si>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</si>
  <si>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</si>
  <si>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</si>
  <si>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</si>
  <si>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</si>
  <si>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</si>
  <si>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</si>
  <si>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</si>
  <si>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</si>
  <si>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</si>
  <si>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</si>
  <si>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</si>
  <si>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</si>
  <si>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</si>
  <si>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</si>
  <si>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</si>
  <si>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</si>
  <si>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</si>
  <si>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</si>
  <si>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</si>
  <si>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</si>
  <si>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</si>
  <si>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</si>
  <si>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</si>
  <si>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</si>
  <si>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</si>
  <si>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</si>
  <si>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</si>
  <si>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</si>
  <si>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</si>
  <si>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</si>
  <si>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в.к. 62  кг.</t>
  </si>
  <si>
    <t>УФО</t>
  </si>
  <si>
    <t>МАСЛОВ Виталий Владимирович</t>
  </si>
  <si>
    <t>Свердловская Екатеринбург</t>
  </si>
  <si>
    <t>Коростелев АБ</t>
  </si>
  <si>
    <t>ОСИНЦЕВ Егор Михайлович</t>
  </si>
  <si>
    <t>28.11.1994 кмс</t>
  </si>
  <si>
    <t>Пирогов ИЮ</t>
  </si>
  <si>
    <t>Курганская Курган МО</t>
  </si>
  <si>
    <t>ПФО</t>
  </si>
  <si>
    <t xml:space="preserve">Саратовская Саратов Д </t>
  </si>
  <si>
    <t>Рожков ВИ Торосян СР</t>
  </si>
  <si>
    <t>ВЛАСКИН Дмитрий Владимирович</t>
  </si>
  <si>
    <t>08.09.1993 кмс</t>
  </si>
  <si>
    <t>018572</t>
  </si>
  <si>
    <t>Абдурахманов ИА</t>
  </si>
  <si>
    <t>ВАСИЛЬЕВ Сергей Геннадьевич</t>
  </si>
  <si>
    <t>31.05.1993 кмс</t>
  </si>
  <si>
    <t>Челябинская Увельский МО</t>
  </si>
  <si>
    <t>ДВФО</t>
  </si>
  <si>
    <t>ХОЛТОБИН Руслан Андреевич</t>
  </si>
  <si>
    <t>21.01.1992 кмс</t>
  </si>
  <si>
    <t>ЦФО</t>
  </si>
  <si>
    <t>Рязанская Рязань ПР</t>
  </si>
  <si>
    <t>Ханинев АВ Фофанов КН</t>
  </si>
  <si>
    <t>18.08.1992 кмс</t>
  </si>
  <si>
    <t>БОРЩЕНКО Даниил Николаевич</t>
  </si>
  <si>
    <t>14.07.1992 мс</t>
  </si>
  <si>
    <t>СФО</t>
  </si>
  <si>
    <t>Томская Северск МО</t>
  </si>
  <si>
    <t>Любченко СЛ</t>
  </si>
  <si>
    <t>ЮФО</t>
  </si>
  <si>
    <t>С.П.</t>
  </si>
  <si>
    <t>КУЗЬМИН Александр Сергеевич</t>
  </si>
  <si>
    <t>16.09.1993 кмс</t>
  </si>
  <si>
    <t>Смирнов ВВ</t>
  </si>
  <si>
    <t>КАРАЕВ Руслан Азадович</t>
  </si>
  <si>
    <t xml:space="preserve">Санкт-Петербург МО </t>
  </si>
  <si>
    <t>Борок ГМ Костин АВ</t>
  </si>
  <si>
    <t>10.08.1993 кмс</t>
  </si>
  <si>
    <t>20.10.1992 кмс</t>
  </si>
  <si>
    <t>19.08.1992 кмс</t>
  </si>
  <si>
    <t>ТУРКАН-СУРИНОВИЧ Роман Альбертович</t>
  </si>
  <si>
    <t>18.09.1993 кмс</t>
  </si>
  <si>
    <t>Хабаровский Хабаровск МО</t>
  </si>
  <si>
    <t>Довгаль АВ</t>
  </si>
  <si>
    <t>СЗФО</t>
  </si>
  <si>
    <t>КИРАКОСЯН Геворг Арменович</t>
  </si>
  <si>
    <t>20.111.1993 кмс</t>
  </si>
  <si>
    <t>Коюшев АР</t>
  </si>
  <si>
    <t>Р. Коми Сыктывкар МО</t>
  </si>
  <si>
    <t>Мос</t>
  </si>
  <si>
    <t>Савкин АВ Соломатин СВ</t>
  </si>
  <si>
    <t>КОБЗЕВ Андрей Витальевич</t>
  </si>
  <si>
    <t>Черникова МИ Годовникова АВ</t>
  </si>
  <si>
    <t>МАГДИЧ Евгений Александрович</t>
  </si>
  <si>
    <t>12.08.1993 кмс</t>
  </si>
  <si>
    <t>08.04.1993 кмс</t>
  </si>
  <si>
    <t>Псковская Пушкинские Горы РССС</t>
  </si>
  <si>
    <t>Хмелев ПИ Васильков ИЕ</t>
  </si>
  <si>
    <t>ТАГИЕВ Эльшад Рашид оглы</t>
  </si>
  <si>
    <t>12.09.1992 кмс</t>
  </si>
  <si>
    <t>СКФО</t>
  </si>
  <si>
    <t>Чеченская Аргун МО</t>
  </si>
  <si>
    <t>15.06.1992 кмс</t>
  </si>
  <si>
    <t>Ахмаров Р</t>
  </si>
  <si>
    <t>МЕХТИЕВ Аюб Ханпашаевич</t>
  </si>
  <si>
    <t>06.06.1992 мс</t>
  </si>
  <si>
    <t>20.11.1992 кмс</t>
  </si>
  <si>
    <t>ГУКЕВ Рамед Мухамедович</t>
  </si>
  <si>
    <t>КЧР Черкесск МО</t>
  </si>
  <si>
    <t>Кишмахов МИ</t>
  </si>
  <si>
    <t>ЦЫПЛЕНКОВ Анатолий Игоревич</t>
  </si>
  <si>
    <t>03.12.1993 кмс</t>
  </si>
  <si>
    <t xml:space="preserve">Владимирская Владимир МО </t>
  </si>
  <si>
    <t xml:space="preserve">Савельев АВ </t>
  </si>
  <si>
    <t>БИРЮКОВ Кирилл Эдуардович</t>
  </si>
  <si>
    <t>Чичваркин ЭЕ Логвинков АВ</t>
  </si>
  <si>
    <t>ШИШКИН Юрий Алексеевич</t>
  </si>
  <si>
    <t>Омской Омск МО</t>
  </si>
  <si>
    <t>Горбунов  АВ Бобровский ВА</t>
  </si>
  <si>
    <t>Нижегородская Павлово ПР</t>
  </si>
  <si>
    <t xml:space="preserve">Соснихин СЛ </t>
  </si>
  <si>
    <t xml:space="preserve">КУВАРИН Алексей Сергеевич </t>
  </si>
  <si>
    <t>002832</t>
  </si>
  <si>
    <t>ЦАРЕВ Дмитрий Евгеньевич</t>
  </si>
  <si>
    <t>03.01.1994 1</t>
  </si>
  <si>
    <t>Душкин АН</t>
  </si>
  <si>
    <t>АНДРЕЕВ Герольд Владимирович</t>
  </si>
  <si>
    <t>14.12.1993 1</t>
  </si>
  <si>
    <t>Бойчук И.Ю.</t>
  </si>
  <si>
    <t>Нижегородская  Кстово ПР</t>
  </si>
  <si>
    <t>ТОЛКАЧЕВ Андрей Александрович</t>
  </si>
  <si>
    <t>08.09.1992 мс</t>
  </si>
  <si>
    <t>Гаврюшин ЮА Гришакин КВ</t>
  </si>
  <si>
    <t>ЧЕТКОЕВ Мамука Зурабович</t>
  </si>
  <si>
    <t>11.11.1993 кмс</t>
  </si>
  <si>
    <t>РСО-Алания Владикавказ Д</t>
  </si>
  <si>
    <t>Засеев А Гасиев П</t>
  </si>
  <si>
    <t>ЧЕСЕБИЙ Абрек Аскарбиевич</t>
  </si>
  <si>
    <t>07.02.1992 мс</t>
  </si>
  <si>
    <t>Р Адыгея Адыгея МО</t>
  </si>
  <si>
    <t>Хапай А Хабаху А</t>
  </si>
  <si>
    <t>ЕЗЖАЛКИН Иван Сереевич</t>
  </si>
  <si>
    <t>21.05.1993 кмс</t>
  </si>
  <si>
    <t>Тюльской Тула Д</t>
  </si>
  <si>
    <t>Самборский СВ Двоеглазов ПВ</t>
  </si>
  <si>
    <t>НАНОСОВ Михаил Владимирович</t>
  </si>
  <si>
    <t>Липецкая ЛОК</t>
  </si>
  <si>
    <t>Гурьев АП</t>
  </si>
  <si>
    <t>БУРДАЕВ Роман Михайлович</t>
  </si>
  <si>
    <t>22.05.1993 кмс</t>
  </si>
  <si>
    <t>Пензенская ВС</t>
  </si>
  <si>
    <t>Надькин ВА Климов ВА Ивентьев АБ</t>
  </si>
  <si>
    <t>23.05.1994 кмс</t>
  </si>
  <si>
    <t>3,5:0</t>
  </si>
  <si>
    <t>Москва МСК С-70</t>
  </si>
  <si>
    <t>1 место</t>
  </si>
  <si>
    <t>9-12</t>
  </si>
  <si>
    <t>13-14</t>
  </si>
  <si>
    <t>15-18</t>
  </si>
  <si>
    <t>19-26</t>
  </si>
  <si>
    <t>б/м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</si>
</sst>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8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41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7" fillId="0" borderId="29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0" fillId="0" borderId="33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34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4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20" fontId="2" fillId="0" borderId="29" xfId="0" applyNumberFormat="1" applyFont="1" applyBorder="1" applyAlignment="1">
      <alignment horizontal="center" vertical="center" wrapText="1"/>
    </xf>
    <xf numFmtId="20" fontId="7" fillId="0" borderId="29" xfId="0" applyNumberFormat="1" applyFont="1" applyBorder="1" applyAlignment="1">
      <alignment horizontal="center" vertical="center" wrapText="1"/>
    </xf>
    <xf numFmtId="20" fontId="2" fillId="0" borderId="35" xfId="0" applyNumberFormat="1" applyFont="1" applyBorder="1" applyAlignment="1">
      <alignment horizontal="center" vertical="center" wrapText="1"/>
    </xf>
    <xf numFmtId="0" fontId="48" fillId="0" borderId="29" xfId="0" applyNumberFormat="1" applyFont="1" applyBorder="1" applyAlignment="1">
      <alignment horizontal="center" vertical="center" wrapText="1"/>
    </xf>
    <xf numFmtId="0" fontId="14" fillId="0" borderId="36" xfId="42" applyNumberFormat="1" applyFont="1" applyBorder="1" applyAlignment="1" applyProtection="1">
      <alignment/>
      <protection/>
    </xf>
    <xf numFmtId="0" fontId="11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3" fillId="0" borderId="0" xfId="0" applyFont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12" fillId="24" borderId="40" xfId="42" applyFont="1" applyFill="1" applyBorder="1" applyAlignment="1" applyProtection="1">
      <alignment horizontal="center" vertical="center" wrapText="1"/>
      <protection/>
    </xf>
    <xf numFmtId="0" fontId="12" fillId="24" borderId="41" xfId="42" applyFont="1" applyFill="1" applyBorder="1" applyAlignment="1" applyProtection="1">
      <alignment horizontal="center" vertical="center" wrapText="1"/>
      <protection/>
    </xf>
    <xf numFmtId="0" fontId="12" fillId="24" borderId="42" xfId="42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left" vertical="center" wrapText="1"/>
    </xf>
    <xf numFmtId="49" fontId="8" fillId="0" borderId="46" xfId="0" applyNumberFormat="1" applyFont="1" applyBorder="1" applyAlignment="1">
      <alignment horizontal="center" vertical="center" wrapText="1"/>
    </xf>
    <xf numFmtId="49" fontId="8" fillId="0" borderId="47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31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33" xfId="42" applyFont="1" applyFill="1" applyBorder="1" applyAlignment="1" applyProtection="1">
      <alignment horizontal="center" vertical="center" wrapText="1"/>
      <protection/>
    </xf>
    <xf numFmtId="0" fontId="47" fillId="0" borderId="13" xfId="0" applyNumberFormat="1" applyFont="1" applyBorder="1" applyAlignment="1">
      <alignment horizontal="center" vertical="center" wrapText="1"/>
    </xf>
    <xf numFmtId="0" fontId="47" fillId="0" borderId="30" xfId="0" applyNumberFormat="1" applyFont="1" applyBorder="1" applyAlignment="1">
      <alignment horizontal="center" vertical="center" wrapText="1"/>
    </xf>
    <xf numFmtId="0" fontId="47" fillId="0" borderId="16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47" fillId="0" borderId="52" xfId="0" applyNumberFormat="1" applyFont="1" applyBorder="1" applyAlignment="1">
      <alignment horizontal="left" vertical="center" wrapText="1"/>
    </xf>
    <xf numFmtId="0" fontId="47" fillId="0" borderId="24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left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49" fontId="16" fillId="0" borderId="56" xfId="0" applyNumberFormat="1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27" fillId="0" borderId="19" xfId="0" applyNumberFormat="1" applyFont="1" applyFill="1" applyBorder="1" applyAlignment="1">
      <alignment horizontal="center" vertical="center" wrapText="1"/>
    </xf>
    <xf numFmtId="0" fontId="27" fillId="0" borderId="24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left" vertical="center" wrapText="1"/>
    </xf>
    <xf numFmtId="0" fontId="0" fillId="0" borderId="24" xfId="0" applyNumberFormat="1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left" vertical="center" wrapText="1"/>
      <protection/>
    </xf>
    <xf numFmtId="0" fontId="8" fillId="0" borderId="56" xfId="0" applyFont="1" applyBorder="1" applyAlignment="1">
      <alignment horizontal="left" vertical="center" wrapText="1"/>
    </xf>
    <xf numFmtId="0" fontId="0" fillId="0" borderId="56" xfId="42" applyFont="1" applyBorder="1" applyAlignment="1" applyProtection="1">
      <alignment horizontal="center" vertical="center" wrapText="1"/>
      <protection/>
    </xf>
    <xf numFmtId="0" fontId="8" fillId="0" borderId="5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56" xfId="0" applyNumberFormat="1" applyFont="1" applyBorder="1" applyAlignment="1">
      <alignment horizontal="center" vertical="center" wrapText="1"/>
    </xf>
    <xf numFmtId="49" fontId="7" fillId="0" borderId="56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49" fontId="8" fillId="0" borderId="24" xfId="0" applyNumberFormat="1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left" vertical="center" wrapText="1"/>
      <protection/>
    </xf>
    <xf numFmtId="0" fontId="22" fillId="0" borderId="53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left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0" fillId="0" borderId="59" xfId="42" applyFont="1" applyBorder="1" applyAlignment="1" applyProtection="1">
      <alignment horizontal="center" vertical="center" wrapText="1"/>
      <protection/>
    </xf>
    <xf numFmtId="0" fontId="1" fillId="0" borderId="52" xfId="0" applyFont="1" applyBorder="1" applyAlignment="1">
      <alignment horizontal="center" vertical="center" wrapText="1"/>
    </xf>
    <xf numFmtId="0" fontId="0" fillId="0" borderId="59" xfId="42" applyFont="1" applyBorder="1" applyAlignment="1" applyProtection="1">
      <alignment horizontal="left" vertical="center" wrapText="1"/>
      <protection/>
    </xf>
    <xf numFmtId="0" fontId="8" fillId="0" borderId="59" xfId="0" applyFont="1" applyBorder="1" applyAlignment="1">
      <alignment horizontal="center" vertical="center" wrapText="1"/>
    </xf>
    <xf numFmtId="49" fontId="8" fillId="0" borderId="59" xfId="0" applyNumberFormat="1" applyFont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49" fontId="25" fillId="0" borderId="52" xfId="0" applyNumberFormat="1" applyFont="1" applyBorder="1" applyAlignment="1">
      <alignment horizontal="center" vertical="center" wrapText="1"/>
    </xf>
    <xf numFmtId="49" fontId="25" fillId="0" borderId="53" xfId="0" applyNumberFormat="1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49" fontId="25" fillId="0" borderId="60" xfId="0" applyNumberFormat="1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4" fillId="0" borderId="24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24" fillId="0" borderId="56" xfId="0" applyNumberFormat="1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49" fontId="24" fillId="0" borderId="59" xfId="0" applyNumberFormat="1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2" fillId="0" borderId="66" xfId="0" applyFont="1" applyBorder="1" applyAlignment="1">
      <alignment horizontal="center" vertical="center" wrapText="1"/>
    </xf>
    <xf numFmtId="0" fontId="23" fillId="0" borderId="66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7" fillId="25" borderId="56" xfId="0" applyFont="1" applyFill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8" fillId="0" borderId="57" xfId="0" applyFont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17" borderId="56" xfId="0" applyFont="1" applyFill="1" applyBorder="1" applyAlignment="1">
      <alignment horizontal="center" vertical="center" wrapText="1"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49" fontId="0" fillId="0" borderId="56" xfId="42" applyNumberFormat="1" applyFont="1" applyBorder="1" applyAlignment="1" applyProtection="1">
      <alignment horizontal="center" vertical="center" wrapText="1"/>
      <protection/>
    </xf>
    <xf numFmtId="0" fontId="7" fillId="0" borderId="49" xfId="42" applyFont="1" applyBorder="1" applyAlignment="1" applyProtection="1">
      <alignment horizontal="left" vertical="center" wrapText="1"/>
      <protection/>
    </xf>
    <xf numFmtId="0" fontId="7" fillId="0" borderId="29" xfId="42" applyFont="1" applyBorder="1" applyAlignment="1" applyProtection="1">
      <alignment horizontal="left" vertical="center" wrapText="1"/>
      <protection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7" fillId="0" borderId="51" xfId="42" applyFont="1" applyBorder="1" applyAlignment="1" applyProtection="1">
      <alignment horizontal="left" vertical="center" wrapText="1"/>
      <protection/>
    </xf>
    <xf numFmtId="0" fontId="7" fillId="0" borderId="47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4" fillId="0" borderId="69" xfId="0" applyFont="1" applyBorder="1" applyAlignment="1">
      <alignment horizontal="center" vertical="center" wrapText="1"/>
    </xf>
    <xf numFmtId="0" fontId="7" fillId="0" borderId="70" xfId="42" applyFont="1" applyBorder="1" applyAlignment="1" applyProtection="1">
      <alignment horizontal="left" vertical="center" wrapText="1"/>
      <protection/>
    </xf>
    <xf numFmtId="0" fontId="7" fillId="0" borderId="46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20" fillId="26" borderId="71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20" fillId="26" borderId="35" xfId="0" applyFont="1" applyFill="1" applyBorder="1" applyAlignment="1">
      <alignment horizontal="center" vertical="center"/>
    </xf>
    <xf numFmtId="0" fontId="21" fillId="0" borderId="36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25" borderId="71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20" fillId="25" borderId="35" xfId="0" applyFont="1" applyFill="1" applyBorder="1" applyAlignment="1">
      <alignment horizontal="center" vertical="center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25" borderId="40" xfId="42" applyFont="1" applyFill="1" applyBorder="1" applyAlignment="1" applyProtection="1">
      <alignment horizontal="center" vertical="center"/>
      <protection/>
    </xf>
    <xf numFmtId="0" fontId="19" fillId="25" borderId="41" xfId="42" applyFont="1" applyFill="1" applyBorder="1" applyAlignment="1" applyProtection="1">
      <alignment horizontal="center" vertical="center"/>
      <protection/>
    </xf>
    <xf numFmtId="0" fontId="19" fillId="25" borderId="42" xfId="42" applyFont="1" applyFill="1" applyBorder="1" applyAlignment="1" applyProtection="1">
      <alignment horizontal="center" vertical="center"/>
      <protection/>
    </xf>
    <xf numFmtId="0" fontId="20" fillId="17" borderId="71" xfId="0" applyFont="1" applyFill="1" applyBorder="1" applyAlignment="1">
      <alignment horizontal="center" vertical="center"/>
    </xf>
    <xf numFmtId="0" fontId="20" fillId="17" borderId="10" xfId="0" applyFont="1" applyFill="1" applyBorder="1" applyAlignment="1">
      <alignment horizontal="center" vertical="center"/>
    </xf>
    <xf numFmtId="0" fontId="20" fillId="17" borderId="35" xfId="0" applyFont="1" applyFill="1" applyBorder="1" applyAlignment="1">
      <alignment horizontal="center" vertical="center"/>
    </xf>
    <xf numFmtId="0" fontId="4" fillId="0" borderId="70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7" fillId="0" borderId="51" xfId="42" applyNumberFormat="1" applyFont="1" applyBorder="1" applyAlignment="1" applyProtection="1">
      <alignment horizontal="left" vertical="center" wrapText="1"/>
      <protection/>
    </xf>
    <xf numFmtId="0" fontId="7" fillId="0" borderId="46" xfId="0" applyNumberFormat="1" applyFont="1" applyBorder="1" applyAlignment="1">
      <alignment horizontal="left" vertical="center" wrapText="1"/>
    </xf>
    <xf numFmtId="0" fontId="7" fillId="0" borderId="70" xfId="42" applyNumberFormat="1" applyFont="1" applyBorder="1" applyAlignment="1" applyProtection="1">
      <alignment horizontal="left" vertical="center" wrapText="1"/>
      <protection/>
    </xf>
    <xf numFmtId="0" fontId="4" fillId="0" borderId="47" xfId="0" applyNumberFormat="1" applyFont="1" applyBorder="1" applyAlignment="1">
      <alignment horizontal="center" vertical="center" wrapText="1"/>
    </xf>
    <xf numFmtId="0" fontId="6" fillId="0" borderId="73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47" fillId="0" borderId="51" xfId="42" applyNumberFormat="1" applyFont="1" applyBorder="1" applyAlignment="1" applyProtection="1">
      <alignment horizontal="left" vertical="center" wrapText="1"/>
      <protection/>
    </xf>
    <xf numFmtId="0" fontId="47" fillId="0" borderId="46" xfId="0" applyNumberFormat="1" applyFont="1" applyBorder="1" applyAlignment="1">
      <alignment horizontal="left" vertical="center" wrapText="1"/>
    </xf>
    <xf numFmtId="0" fontId="47" fillId="0" borderId="47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69" xfId="0" applyNumberFormat="1" applyFont="1" applyBorder="1" applyAlignment="1">
      <alignment horizontal="center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4" fillId="0" borderId="68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4" fillId="0" borderId="71" xfId="42" applyNumberFormat="1" applyFont="1" applyBorder="1" applyAlignment="1" applyProtection="1">
      <alignment horizontal="center" vertical="center"/>
      <protection/>
    </xf>
    <xf numFmtId="0" fontId="4" fillId="0" borderId="72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24" borderId="40" xfId="42" applyNumberFormat="1" applyFont="1" applyFill="1" applyBorder="1" applyAlignment="1" applyProtection="1">
      <alignment horizontal="center" vertical="center" wrapText="1"/>
      <protection/>
    </xf>
    <xf numFmtId="0" fontId="6" fillId="24" borderId="41" xfId="42" applyNumberFormat="1" applyFont="1" applyFill="1" applyBorder="1" applyAlignment="1" applyProtection="1">
      <alignment horizontal="center" vertical="center" wrapText="1"/>
      <protection/>
    </xf>
    <xf numFmtId="0" fontId="6" fillId="24" borderId="42" xfId="42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Border="1" applyAlignment="1">
      <alignment horizontal="center" vertical="center" wrapText="1"/>
    </xf>
    <xf numFmtId="0" fontId="0" fillId="0" borderId="36" xfId="42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102;&#1085;&#1080;&#1086;&#1088;&#1099;%202012%20&#1050;&#1089;&#1090;&#1086;&#1074;&#1086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102;&#1085;&#1080;&#1086;&#1088;&#1099;%202012%20&#1050;&#1089;&#1090;&#1086;&#1074;&#1086;\&#1055;&#1088;&#1086;&#1090;&#1086;&#1082;&#1086;&#1083;&#1099;\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юниоров 1992 - 93 гг.р.</v>
          </cell>
        </row>
        <row r="3">
          <cell r="A3" t="str">
            <v>13 - 17 февраля 2012 г.               г. Кстово</v>
          </cell>
        </row>
        <row r="6">
          <cell r="A6" t="str">
            <v>Гл. судья, судья МК</v>
          </cell>
        </row>
        <row r="7">
          <cell r="G7" t="str">
            <v>А.Б. Рыбаков</v>
          </cell>
        </row>
        <row r="8">
          <cell r="A8" t="str">
            <v>Гл. секретарь, судья МК</v>
          </cell>
          <cell r="G8" t="str">
            <v>/г.Чебоксары/</v>
          </cell>
        </row>
        <row r="9">
          <cell r="G9" t="str">
            <v>Н.Ю. Глушкова</v>
          </cell>
        </row>
        <row r="10">
          <cell r="G10" t="str">
            <v>/г. 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70"/>
  <sheetViews>
    <sheetView zoomScalePageLayoutView="0" workbookViewId="0" topLeftCell="A1">
      <selection activeCell="H63" sqref="A1:H63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8.7109375" style="0" customWidth="1"/>
    <col min="7" max="7" width="10.28125" style="0" customWidth="1"/>
    <col min="8" max="8" width="18.140625" style="0" customWidth="1"/>
  </cols>
  <sheetData>
    <row r="1" spans="1:8" ht="18.75" thickBot="1">
      <c r="A1" s="172" t="s">
        <v>25</v>
      </c>
      <c r="B1" s="172"/>
      <c r="C1" s="172"/>
      <c r="D1" s="172"/>
      <c r="E1" s="172"/>
      <c r="F1" s="172"/>
      <c r="G1" s="172"/>
      <c r="H1" s="172"/>
    </row>
    <row r="2" spans="2:8" ht="22.5" customHeight="1" thickBot="1">
      <c r="B2" s="228" t="s">
        <v>27</v>
      </c>
      <c r="C2" s="228"/>
      <c r="D2" s="176" t="str">
        <f>HYPERLINK('[1]реквизиты'!$A$2)</f>
        <v>Первенство России среди юниоров 1992 - 93 гг.р.</v>
      </c>
      <c r="E2" s="177"/>
      <c r="F2" s="177"/>
      <c r="G2" s="177"/>
      <c r="H2" s="178"/>
    </row>
    <row r="3" spans="2:7" ht="23.25" customHeight="1" thickBot="1">
      <c r="B3" s="73"/>
      <c r="C3" s="225" t="str">
        <f>HYPERLINK('[1]реквизиты'!$A$3)</f>
        <v>13 - 17 февраля 2012 г.               г. Кстово</v>
      </c>
      <c r="D3" s="225"/>
      <c r="F3" s="226" t="str">
        <f>HYPERLINK('пр.взв.'!D4)</f>
        <v>в.к. 62  кг.</v>
      </c>
      <c r="G3" s="227"/>
    </row>
    <row r="4" spans="1:8" ht="12.75" customHeight="1">
      <c r="A4" s="212" t="s">
        <v>52</v>
      </c>
      <c r="B4" s="214" t="s">
        <v>5</v>
      </c>
      <c r="C4" s="216" t="s">
        <v>6</v>
      </c>
      <c r="D4" s="209" t="s">
        <v>7</v>
      </c>
      <c r="E4" s="208" t="s">
        <v>8</v>
      </c>
      <c r="F4" s="209"/>
      <c r="G4" s="201" t="s">
        <v>10</v>
      </c>
      <c r="H4" s="181" t="s">
        <v>9</v>
      </c>
    </row>
    <row r="5" spans="1:8" ht="9.75" customHeight="1" thickBot="1">
      <c r="A5" s="213"/>
      <c r="B5" s="215"/>
      <c r="C5" s="217"/>
      <c r="D5" s="211"/>
      <c r="E5" s="210"/>
      <c r="F5" s="211"/>
      <c r="G5" s="202"/>
      <c r="H5" s="182"/>
    </row>
    <row r="6" spans="1:8" ht="11.25" customHeight="1">
      <c r="A6" s="218">
        <v>1</v>
      </c>
      <c r="B6" s="220">
        <f>'пр.хода'!K17</f>
        <v>26</v>
      </c>
      <c r="C6" s="221" t="str">
        <f>'пр.взв.'!C57</f>
        <v>МЕХТИЕВ Аюб Ханпашаевич</v>
      </c>
      <c r="D6" s="222" t="str">
        <f>'пр.взв.'!D57</f>
        <v>06.06.1992 мс</v>
      </c>
      <c r="E6" s="203" t="str">
        <f>'пр.взв.'!E57</f>
        <v>СКФО</v>
      </c>
      <c r="F6" s="207" t="str">
        <f>'пр.взв.'!F57</f>
        <v>Чеченская Аргун МО</v>
      </c>
      <c r="G6" s="205">
        <f>'пр.взв.'!G57</f>
        <v>0</v>
      </c>
      <c r="H6" s="183" t="str">
        <f>'пр.взв.'!H57</f>
        <v>Ахмаров Р</v>
      </c>
    </row>
    <row r="7" spans="1:8" ht="11.25" customHeight="1">
      <c r="A7" s="219"/>
      <c r="B7" s="186"/>
      <c r="C7" s="221"/>
      <c r="D7" s="223"/>
      <c r="E7" s="204"/>
      <c r="F7" s="207"/>
      <c r="G7" s="206"/>
      <c r="H7" s="183"/>
    </row>
    <row r="8" spans="1:8" ht="11.25" customHeight="1">
      <c r="A8" s="219">
        <v>2</v>
      </c>
      <c r="B8" s="186">
        <f>'пр.хода'!K25</f>
        <v>21</v>
      </c>
      <c r="C8" s="188" t="str">
        <f>VLOOKUP(B8,'пр.взв.'!B1:H135,2,FALSE)</f>
        <v>КОБЗЕВ Андрей Витальевич</v>
      </c>
      <c r="D8" s="190" t="str">
        <f>VLOOKUP(B8,'пр.взв.'!B7:H70,3,FALSE)</f>
        <v>19.08.1992 кмс</v>
      </c>
      <c r="E8" s="192" t="str">
        <f>VLOOKUP(B8,'пр.взв.'!B7:H70,4,FALSE)</f>
        <v>Мос</v>
      </c>
      <c r="F8" s="224" t="str">
        <f>VLOOKUP(B8,'пр.взв.'!B7:H70,5,FALSE)</f>
        <v>Москва МСК С-70</v>
      </c>
      <c r="G8" s="195">
        <f>VLOOKUP(C8,'пр.взв.'!C7:I70,5,FALSE)</f>
        <v>0</v>
      </c>
      <c r="H8" s="173" t="str">
        <f>VLOOKUP(D8,'пр.взв.'!D7:J70,5,FALSE)</f>
        <v>Черникова МИ Годовникова АВ</v>
      </c>
    </row>
    <row r="9" spans="1:8" ht="11.25" customHeight="1">
      <c r="A9" s="219"/>
      <c r="B9" s="186"/>
      <c r="C9" s="199"/>
      <c r="D9" s="200"/>
      <c r="E9" s="193"/>
      <c r="F9" s="180"/>
      <c r="G9" s="197"/>
      <c r="H9" s="174"/>
    </row>
    <row r="10" spans="1:8" ht="11.25" customHeight="1">
      <c r="A10" s="219">
        <v>3</v>
      </c>
      <c r="B10" s="186">
        <f>'пр.хода'!O6</f>
        <v>16</v>
      </c>
      <c r="C10" s="188" t="str">
        <f>VLOOKUP(B10,'пр.взв.'!B1:H137,2,FALSE)</f>
        <v>ВАСИЛЬЕВ Сергей Геннадьевич</v>
      </c>
      <c r="D10" s="190" t="str">
        <f>VLOOKUP(B10,'пр.взв.'!B9:H72,3,FALSE)</f>
        <v>31.05.1993 кмс</v>
      </c>
      <c r="E10" s="192" t="str">
        <f>VLOOKUP(B10,'пр.взв.'!B9:H72,4,FALSE)</f>
        <v>УФО</v>
      </c>
      <c r="F10" s="179" t="str">
        <f>VLOOKUP(B10,'пр.взв.'!B9:H72,5,FALSE)</f>
        <v>Челябинская Увельский МО</v>
      </c>
      <c r="G10" s="195">
        <f>VLOOKUP(C10,'пр.взв.'!C9:I72,5,FALSE)</f>
        <v>0</v>
      </c>
      <c r="H10" s="173" t="str">
        <f>VLOOKUP(D10,'пр.взв.'!D9:J72,5,FALSE)</f>
        <v>Абдурахманов ИА</v>
      </c>
    </row>
    <row r="11" spans="1:8" ht="11.25" customHeight="1">
      <c r="A11" s="219"/>
      <c r="B11" s="186"/>
      <c r="C11" s="199"/>
      <c r="D11" s="200"/>
      <c r="E11" s="193"/>
      <c r="F11" s="180"/>
      <c r="G11" s="197"/>
      <c r="H11" s="174"/>
    </row>
    <row r="12" spans="1:8" ht="11.25" customHeight="1">
      <c r="A12" s="219">
        <v>3</v>
      </c>
      <c r="B12" s="186">
        <f>'пр.хода'!P39</f>
        <v>22</v>
      </c>
      <c r="C12" s="188" t="str">
        <f>VLOOKUP(B12,'пр.взв.'!B1:H139,2,FALSE)</f>
        <v>БУРДАЕВ Роман Михайлович</v>
      </c>
      <c r="D12" s="190" t="str">
        <f>VLOOKUP(B12,'пр.взв.'!B11:H74,3,FALSE)</f>
        <v>22.05.1993 кмс</v>
      </c>
      <c r="E12" s="192" t="str">
        <f>VLOOKUP(B12,'пр.взв.'!B11:H74,4,FALSE)</f>
        <v>ПФО</v>
      </c>
      <c r="F12" s="179" t="str">
        <f>VLOOKUP(B12,'пр.взв.'!B11:H74,5,FALSE)</f>
        <v>Пензенская ВС</v>
      </c>
      <c r="G12" s="195">
        <f>VLOOKUP(C12,'пр.взв.'!C11:I74,5,FALSE)</f>
        <v>0</v>
      </c>
      <c r="H12" s="173" t="str">
        <f>VLOOKUP(D12,'пр.взв.'!D11:J74,5,FALSE)</f>
        <v>Надькин ВА Климов ВА Ивентьев АБ</v>
      </c>
    </row>
    <row r="13" spans="1:8" ht="11.25" customHeight="1">
      <c r="A13" s="219"/>
      <c r="B13" s="186"/>
      <c r="C13" s="199"/>
      <c r="D13" s="200"/>
      <c r="E13" s="193"/>
      <c r="F13" s="180"/>
      <c r="G13" s="197"/>
      <c r="H13" s="174"/>
    </row>
    <row r="14" spans="1:8" ht="11.25" customHeight="1">
      <c r="A14" s="219">
        <v>5</v>
      </c>
      <c r="B14" s="186">
        <v>3</v>
      </c>
      <c r="C14" s="188" t="str">
        <f>VLOOKUP(B14,'пр.взв.'!B1:H141,2,FALSE)</f>
        <v>ЧЕСЕБИЙ Абрек Аскарбиевич</v>
      </c>
      <c r="D14" s="190" t="str">
        <f>VLOOKUP(B14,'пр.взв.'!B1:H76,3,FALSE)</f>
        <v>07.02.1992 мс</v>
      </c>
      <c r="E14" s="192" t="str">
        <f>VLOOKUP(B14,'пр.взв.'!B1:H76,4,FALSE)</f>
        <v>ЮФО</v>
      </c>
      <c r="F14" s="179" t="str">
        <f>VLOOKUP(B14,'пр.взв.'!B1:H76,5,FALSE)</f>
        <v>Р Адыгея Адыгея МО</v>
      </c>
      <c r="G14" s="195">
        <f>VLOOKUP(C14,'пр.взв.'!C1:I76,5,FALSE)</f>
        <v>0</v>
      </c>
      <c r="H14" s="173" t="str">
        <f>VLOOKUP(D14,'пр.взв.'!D1:J76,5,FALSE)</f>
        <v>Хапай А Хабаху А</v>
      </c>
    </row>
    <row r="15" spans="1:8" ht="11.25" customHeight="1">
      <c r="A15" s="219"/>
      <c r="B15" s="186"/>
      <c r="C15" s="199"/>
      <c r="D15" s="200"/>
      <c r="E15" s="193"/>
      <c r="F15" s="180"/>
      <c r="G15" s="197"/>
      <c r="H15" s="174"/>
    </row>
    <row r="16" spans="1:8" ht="11.25" customHeight="1">
      <c r="A16" s="219">
        <v>5</v>
      </c>
      <c r="B16" s="186">
        <v>27</v>
      </c>
      <c r="C16" s="188" t="str">
        <f>VLOOKUP(B16,'пр.взв.'!B1:H143,2,FALSE)</f>
        <v>КУЗЬМИН Александр Сергеевич</v>
      </c>
      <c r="D16" s="190" t="str">
        <f>VLOOKUP(B16,'пр.взв.'!B15:H78,3,FALSE)</f>
        <v>16.09.1993 кмс</v>
      </c>
      <c r="E16" s="192" t="str">
        <f>VLOOKUP(B16,'пр.взв.'!B15:H78,4,FALSE)</f>
        <v>С.П.</v>
      </c>
      <c r="F16" s="179" t="str">
        <f>VLOOKUP(B16,'пр.взв.'!B15:H78,5,FALSE)</f>
        <v>Санкт-Петербург МО </v>
      </c>
      <c r="G16" s="195">
        <f>VLOOKUP(C16,'пр.взв.'!C15:I78,5,FALSE)</f>
        <v>0</v>
      </c>
      <c r="H16" s="173" t="str">
        <f>VLOOKUP(D16,'пр.взв.'!D15:J78,5,FALSE)</f>
        <v>Смирнов ВВ</v>
      </c>
    </row>
    <row r="17" spans="1:8" ht="11.25" customHeight="1">
      <c r="A17" s="219"/>
      <c r="B17" s="186"/>
      <c r="C17" s="199"/>
      <c r="D17" s="200"/>
      <c r="E17" s="193"/>
      <c r="F17" s="180"/>
      <c r="G17" s="197"/>
      <c r="H17" s="174"/>
    </row>
    <row r="18" spans="1:8" ht="11.25" customHeight="1">
      <c r="A18" s="184" t="s">
        <v>53</v>
      </c>
      <c r="B18" s="186">
        <v>17</v>
      </c>
      <c r="C18" s="188" t="str">
        <f>VLOOKUP(B18,'пр.взв.'!B1:H145,2,FALSE)</f>
        <v>ТУРКАН-СУРИНОВИЧ Роман Альбертович</v>
      </c>
      <c r="D18" s="190" t="str">
        <f>VLOOKUP(B18,'пр.взв.'!B17:H80,3,FALSE)</f>
        <v>18.09.1993 кмс</v>
      </c>
      <c r="E18" s="192" t="str">
        <f>VLOOKUP(B18,'пр.взв.'!B17:H80,4,FALSE)</f>
        <v>ДВФО</v>
      </c>
      <c r="F18" s="179" t="str">
        <f>VLOOKUP(B18,'пр.взв.'!B17:H80,5,FALSE)</f>
        <v>Хабаровский Хабаровск МО</v>
      </c>
      <c r="G18" s="195">
        <f>VLOOKUP(C18,'пр.взв.'!C17:I80,5,FALSE)</f>
        <v>0</v>
      </c>
      <c r="H18" s="173" t="str">
        <f>VLOOKUP(D18,'пр.взв.'!D17:J80,5,FALSE)</f>
        <v>Довгаль АВ</v>
      </c>
    </row>
    <row r="19" spans="1:8" ht="11.25" customHeight="1">
      <c r="A19" s="184"/>
      <c r="B19" s="186"/>
      <c r="C19" s="199"/>
      <c r="D19" s="200"/>
      <c r="E19" s="193"/>
      <c r="F19" s="180"/>
      <c r="G19" s="197"/>
      <c r="H19" s="174"/>
    </row>
    <row r="20" spans="1:8" ht="11.25" customHeight="1">
      <c r="A20" s="184" t="s">
        <v>53</v>
      </c>
      <c r="B20" s="186">
        <v>12</v>
      </c>
      <c r="C20" s="188" t="str">
        <f>VLOOKUP(B20,'пр.взв.'!B1:H147,2,FALSE)</f>
        <v>ХОЛТОБИН Руслан Андреевич</v>
      </c>
      <c r="D20" s="190" t="str">
        <f>VLOOKUP(B20,'пр.взв.'!B19:H82,3,FALSE)</f>
        <v>21.01.1992 кмс</v>
      </c>
      <c r="E20" s="192" t="str">
        <f>VLOOKUP(B20,'пр.взв.'!B19:H82,4,FALSE)</f>
        <v>ЦФО</v>
      </c>
      <c r="F20" s="179" t="str">
        <f>VLOOKUP(B20,'пр.взв.'!B19:H82,5,FALSE)</f>
        <v>Рязанская Рязань ПР</v>
      </c>
      <c r="G20" s="179">
        <f>VLOOKUP(C20,'пр.взв.'!C19:I82,5,FALSE)</f>
        <v>2732062</v>
      </c>
      <c r="H20" s="173" t="str">
        <f>VLOOKUP(D20,'пр.взв.'!D19:J82,5,FALSE)</f>
        <v>Ханинев АВ Фофанов КН</v>
      </c>
    </row>
    <row r="21" spans="1:8" ht="11.25" customHeight="1">
      <c r="A21" s="184"/>
      <c r="B21" s="186"/>
      <c r="C21" s="199"/>
      <c r="D21" s="200"/>
      <c r="E21" s="193"/>
      <c r="F21" s="180"/>
      <c r="G21" s="180"/>
      <c r="H21" s="174"/>
    </row>
    <row r="22" spans="1:8" ht="11.25" customHeight="1">
      <c r="A22" s="184" t="s">
        <v>172</v>
      </c>
      <c r="B22" s="186">
        <v>5</v>
      </c>
      <c r="C22" s="188" t="str">
        <f>VLOOKUP(B22,'пр.взв.'!B2:H149,2,FALSE)</f>
        <v>ТОЛКАЧЕВ Андрей Александрович</v>
      </c>
      <c r="D22" s="190" t="str">
        <f>VLOOKUP(B22,'пр.взв.'!B2:H84,3,FALSE)</f>
        <v>08.09.1992 мс</v>
      </c>
      <c r="E22" s="192" t="str">
        <f>VLOOKUP(B22,'пр.взв.'!B2:H84,4,FALSE)</f>
        <v>ЦФО</v>
      </c>
      <c r="F22" s="179" t="str">
        <f>VLOOKUP(B22,'пр.взв.'!B2:H84,5,FALSE)</f>
        <v>Рязанская Рязань ПР</v>
      </c>
      <c r="G22" s="195">
        <f>VLOOKUP(C22,'пр.взв.'!C2:I84,5,FALSE)</f>
        <v>0</v>
      </c>
      <c r="H22" s="173" t="str">
        <f>VLOOKUP(D22,'пр.взв.'!D2:J84,5,FALSE)</f>
        <v>Гаврюшин ЮА Гришакин КВ</v>
      </c>
    </row>
    <row r="23" spans="1:8" ht="11.25" customHeight="1">
      <c r="A23" s="184"/>
      <c r="B23" s="186"/>
      <c r="C23" s="199"/>
      <c r="D23" s="200"/>
      <c r="E23" s="193"/>
      <c r="F23" s="180"/>
      <c r="G23" s="197"/>
      <c r="H23" s="174"/>
    </row>
    <row r="24" spans="1:8" ht="11.25" customHeight="1">
      <c r="A24" s="184" t="s">
        <v>172</v>
      </c>
      <c r="B24" s="186">
        <v>23</v>
      </c>
      <c r="C24" s="188" t="str">
        <f>VLOOKUP(B24,'пр.взв.'!B2:H151,2,FALSE)</f>
        <v>НАНОСОВ Михаил Владимирович</v>
      </c>
      <c r="D24" s="190" t="str">
        <f>VLOOKUP(B24,'пр.взв.'!B23:H86,3,FALSE)</f>
        <v>20.11.1992 кмс</v>
      </c>
      <c r="E24" s="192" t="str">
        <f>VLOOKUP(B24,'пр.взв.'!B23:H86,4,FALSE)</f>
        <v>ЦФО</v>
      </c>
      <c r="F24" s="179" t="str">
        <f>VLOOKUP(B24,'пр.взв.'!B2:H86,5,FALSE)</f>
        <v>Липецкая ЛОК</v>
      </c>
      <c r="G24" s="195">
        <f>VLOOKUP(C24,'пр.взв.'!C2:I86,5,FALSE)</f>
        <v>0</v>
      </c>
      <c r="H24" s="173" t="str">
        <f>VLOOKUP(D24,'пр.взв.'!D2:J86,5,FALSE)</f>
        <v>Гурьев АП</v>
      </c>
    </row>
    <row r="25" spans="1:8" ht="11.25" customHeight="1">
      <c r="A25" s="184"/>
      <c r="B25" s="186"/>
      <c r="C25" s="199"/>
      <c r="D25" s="200"/>
      <c r="E25" s="193"/>
      <c r="F25" s="180"/>
      <c r="G25" s="197"/>
      <c r="H25" s="174"/>
    </row>
    <row r="26" spans="1:8" ht="11.25" customHeight="1">
      <c r="A26" s="184" t="s">
        <v>172</v>
      </c>
      <c r="B26" s="186">
        <v>2</v>
      </c>
      <c r="C26" s="188" t="str">
        <f>VLOOKUP(B26,'пр.взв.'!B2:H153,2,FALSE)</f>
        <v>ОСИНЦЕВ Егор Михайлович</v>
      </c>
      <c r="D26" s="190" t="str">
        <f>VLOOKUP(B26,'пр.взв.'!B2:H88,3,FALSE)</f>
        <v>28.11.1994 кмс</v>
      </c>
      <c r="E26" s="192" t="str">
        <f>VLOOKUP(B26,'пр.взв.'!B2:H88,4,FALSE)</f>
        <v>УФО</v>
      </c>
      <c r="F26" s="179" t="str">
        <f>VLOOKUP(B26,'пр.взв.'!B2:H88,5,FALSE)</f>
        <v>Курганская Курган МО</v>
      </c>
      <c r="G26" s="195">
        <f>VLOOKUP(C26,'пр.взв.'!C2:I88,5,FALSE)</f>
        <v>0</v>
      </c>
      <c r="H26" s="173" t="str">
        <f>VLOOKUP(D26,'пр.взв.'!D2:J88,5,FALSE)</f>
        <v>Пирогов ИЮ</v>
      </c>
    </row>
    <row r="27" spans="1:8" ht="11.25" customHeight="1">
      <c r="A27" s="184"/>
      <c r="B27" s="186"/>
      <c r="C27" s="199"/>
      <c r="D27" s="200"/>
      <c r="E27" s="193"/>
      <c r="F27" s="180"/>
      <c r="G27" s="197"/>
      <c r="H27" s="174"/>
    </row>
    <row r="28" spans="1:8" ht="11.25" customHeight="1">
      <c r="A28" s="184" t="s">
        <v>172</v>
      </c>
      <c r="B28" s="186">
        <v>8</v>
      </c>
      <c r="C28" s="188" t="str">
        <f>VLOOKUP(B28,'пр.взв.'!B2:H155,2,FALSE)</f>
        <v>КАРАЕВ Руслан Азадович</v>
      </c>
      <c r="D28" s="190" t="str">
        <f>VLOOKUP(B28,'пр.взв.'!B2:H90,3,FALSE)</f>
        <v>18.08.1992 кмс</v>
      </c>
      <c r="E28" s="192" t="str">
        <f>VLOOKUP(B28,'пр.взв.'!B2:H90,4,FALSE)</f>
        <v>С.П.</v>
      </c>
      <c r="F28" s="179" t="str">
        <f>VLOOKUP(B28,'пр.взв.'!B2:H90,5,FALSE)</f>
        <v>Санкт-Петербург МО </v>
      </c>
      <c r="G28" s="195">
        <f>VLOOKUP(C28,'пр.взв.'!C2:I90,5,FALSE)</f>
        <v>0</v>
      </c>
      <c r="H28" s="173" t="str">
        <f>VLOOKUP(D28,'пр.взв.'!D2:J90,5,FALSE)</f>
        <v>Борок ГМ Костин АВ</v>
      </c>
    </row>
    <row r="29" spans="1:8" ht="11.25" customHeight="1">
      <c r="A29" s="184"/>
      <c r="B29" s="186"/>
      <c r="C29" s="199"/>
      <c r="D29" s="200"/>
      <c r="E29" s="193"/>
      <c r="F29" s="180"/>
      <c r="G29" s="197"/>
      <c r="H29" s="174"/>
    </row>
    <row r="30" spans="1:8" ht="11.25" customHeight="1">
      <c r="A30" s="184" t="s">
        <v>173</v>
      </c>
      <c r="B30" s="186">
        <v>13</v>
      </c>
      <c r="C30" s="188" t="str">
        <f>VLOOKUP(B30,'пр.взв.'!B2:H157,2,FALSE)</f>
        <v>КУВАРИН Алексей Сергеевич </v>
      </c>
      <c r="D30" s="190" t="str">
        <f>VLOOKUP(B30,'пр.взв.'!B2:H92,3,FALSE)</f>
        <v>20.10.1992 кмс</v>
      </c>
      <c r="E30" s="192" t="str">
        <f>VLOOKUP(B30,'пр.взв.'!B2:H92,4,FALSE)</f>
        <v>ПФО</v>
      </c>
      <c r="F30" s="179" t="str">
        <f>VLOOKUP(B30,'пр.взв.'!B2:H92,5,FALSE)</f>
        <v>Нижегородская Павлово ПР</v>
      </c>
      <c r="G30" s="179" t="str">
        <f>VLOOKUP(C30,'пр.взв.'!C2:I92,5,FALSE)</f>
        <v>002832</v>
      </c>
      <c r="H30" s="173" t="str">
        <f>VLOOKUP(D30,'пр.взв.'!D2:J92,5,FALSE)</f>
        <v>Соснихин СЛ </v>
      </c>
    </row>
    <row r="31" spans="1:8" ht="11.25" customHeight="1">
      <c r="A31" s="184"/>
      <c r="B31" s="186"/>
      <c r="C31" s="199"/>
      <c r="D31" s="200"/>
      <c r="E31" s="193"/>
      <c r="F31" s="180"/>
      <c r="G31" s="180"/>
      <c r="H31" s="174"/>
    </row>
    <row r="32" spans="1:8" ht="11.25" customHeight="1">
      <c r="A32" s="184" t="s">
        <v>173</v>
      </c>
      <c r="B32" s="186">
        <v>10</v>
      </c>
      <c r="C32" s="188" t="str">
        <f>VLOOKUP(B32,'пр.взв.'!B3:H159,2,FALSE)</f>
        <v>ТАГИЕВ Эльшад Рашид оглы</v>
      </c>
      <c r="D32" s="190" t="str">
        <f>VLOOKUP(B32,'пр.взв.'!B3:H94,3,FALSE)</f>
        <v>10.08.1993 кмс</v>
      </c>
      <c r="E32" s="192" t="str">
        <f>VLOOKUP(B32,'пр.взв.'!B3:H94,4,FALSE)</f>
        <v>СЗФО</v>
      </c>
      <c r="F32" s="179" t="str">
        <f>VLOOKUP(B32,'пр.взв.'!B3:H94,5,FALSE)</f>
        <v>Псковская Пушкинские Горы РССС</v>
      </c>
      <c r="G32" s="179">
        <f>VLOOKUP(C32,'пр.взв.'!C3:I94,5,FALSE)</f>
        <v>20334053</v>
      </c>
      <c r="H32" s="173" t="str">
        <f>VLOOKUP(D32,'пр.взв.'!D3:J94,5,FALSE)</f>
        <v>Хмелев ПИ Васильков ИЕ</v>
      </c>
    </row>
    <row r="33" spans="1:8" ht="11.25" customHeight="1">
      <c r="A33" s="184"/>
      <c r="B33" s="186"/>
      <c r="C33" s="199"/>
      <c r="D33" s="200"/>
      <c r="E33" s="193"/>
      <c r="F33" s="180"/>
      <c r="G33" s="180"/>
      <c r="H33" s="174"/>
    </row>
    <row r="34" spans="1:8" ht="11.25" customHeight="1">
      <c r="A34" s="184" t="s">
        <v>174</v>
      </c>
      <c r="B34" s="186">
        <v>9</v>
      </c>
      <c r="C34" s="188" t="str">
        <f>VLOOKUP(B34,'пр.взв.'!B3:H161,2,FALSE)</f>
        <v>БОРЩЕНКО Даниил Николаевич</v>
      </c>
      <c r="D34" s="190" t="str">
        <f>VLOOKUP(B34,'пр.взв.'!B3:H96,3,FALSE)</f>
        <v>14.07.1992 мс</v>
      </c>
      <c r="E34" s="192" t="str">
        <f>VLOOKUP(B34,'пр.взв.'!B3:H96,4,FALSE)</f>
        <v>СФО</v>
      </c>
      <c r="F34" s="179" t="str">
        <f>VLOOKUP(B34,'пр.взв.'!B3:H96,5,FALSE)</f>
        <v>Томская Северск МО</v>
      </c>
      <c r="G34" s="195">
        <f>VLOOKUP(C34,'пр.взв.'!C3:I96,5,FALSE)</f>
        <v>0</v>
      </c>
      <c r="H34" s="173" t="str">
        <f>VLOOKUP(D34,'пр.взв.'!D3:J96,5,FALSE)</f>
        <v>Любченко СЛ</v>
      </c>
    </row>
    <row r="35" spans="1:8" ht="11.25" customHeight="1">
      <c r="A35" s="184"/>
      <c r="B35" s="186"/>
      <c r="C35" s="199"/>
      <c r="D35" s="200"/>
      <c r="E35" s="193"/>
      <c r="F35" s="180"/>
      <c r="G35" s="197"/>
      <c r="H35" s="174"/>
    </row>
    <row r="36" spans="1:8" ht="11.25" customHeight="1">
      <c r="A36" s="184" t="s">
        <v>174</v>
      </c>
      <c r="B36" s="186">
        <v>15</v>
      </c>
      <c r="C36" s="188" t="str">
        <f>VLOOKUP(B36,'пр.взв.'!B3:H163,2,FALSE)</f>
        <v>КИРАКОСЯН Геворг Арменович</v>
      </c>
      <c r="D36" s="190" t="str">
        <f>VLOOKUP(B36,'пр.взв.'!B35:H98,3,FALSE)</f>
        <v>20.111.1993 кмс</v>
      </c>
      <c r="E36" s="192" t="str">
        <f>VLOOKUP(B36,'пр.взв.'!B3:H98,4,FALSE)</f>
        <v>СЗФО</v>
      </c>
      <c r="F36" s="179" t="str">
        <f>VLOOKUP(B36,'пр.взв.'!B3:H98,5,FALSE)</f>
        <v>Р. Коми Сыктывкар МО</v>
      </c>
      <c r="G36" s="195">
        <f>VLOOKUP(C36,'пр.взв.'!C3:I98,5,FALSE)</f>
        <v>0</v>
      </c>
      <c r="H36" s="173" t="str">
        <f>VLOOKUP(D36,'пр.взв.'!D3:J98,5,FALSE)</f>
        <v>Коюшев АР</v>
      </c>
    </row>
    <row r="37" spans="1:8" ht="11.25" customHeight="1">
      <c r="A37" s="184"/>
      <c r="B37" s="186"/>
      <c r="C37" s="199"/>
      <c r="D37" s="200"/>
      <c r="E37" s="193"/>
      <c r="F37" s="180"/>
      <c r="G37" s="197"/>
      <c r="H37" s="174"/>
    </row>
    <row r="38" spans="1:8" ht="11.25" customHeight="1">
      <c r="A38" s="184" t="s">
        <v>174</v>
      </c>
      <c r="B38" s="186">
        <v>14</v>
      </c>
      <c r="C38" s="188" t="str">
        <f>VLOOKUP(B38,'пр.взв.'!B3:H165,2,FALSE)</f>
        <v>МАГДИЧ Евгений Александрович</v>
      </c>
      <c r="D38" s="190" t="str">
        <f>VLOOKUP(B38,'пр.взв.'!B3:H100,3,FALSE)</f>
        <v>12.08.1993 кмс</v>
      </c>
      <c r="E38" s="192" t="str">
        <f>VLOOKUP(B38,'пр.взв.'!B3:H100,4,FALSE)</f>
        <v>Мос</v>
      </c>
      <c r="F38" s="179" t="str">
        <f>VLOOKUP(B38,'пр.взв.'!B3:H100,5,FALSE)</f>
        <v>Москва МСК С-70</v>
      </c>
      <c r="G38" s="195">
        <f>VLOOKUP(C38,'пр.взв.'!C3:I100,5,FALSE)</f>
        <v>0</v>
      </c>
      <c r="H38" s="173" t="str">
        <f>VLOOKUP(D38,'пр.взв.'!D3:J100,5,FALSE)</f>
        <v>Савкин АВ Соломатин СВ</v>
      </c>
    </row>
    <row r="39" spans="1:8" ht="11.25" customHeight="1">
      <c r="A39" s="184"/>
      <c r="B39" s="186"/>
      <c r="C39" s="199"/>
      <c r="D39" s="200"/>
      <c r="E39" s="193"/>
      <c r="F39" s="180"/>
      <c r="G39" s="197"/>
      <c r="H39" s="174"/>
    </row>
    <row r="40" spans="1:8" ht="11.25" customHeight="1">
      <c r="A40" s="184" t="s">
        <v>174</v>
      </c>
      <c r="B40" s="186">
        <v>20</v>
      </c>
      <c r="C40" s="188" t="str">
        <f>VLOOKUP(B40,'пр.взв.'!B3:H167,2,FALSE)</f>
        <v>ГУКЕВ Рамед Мухамедович</v>
      </c>
      <c r="D40" s="190" t="str">
        <f>VLOOKUP(B40,'пр.взв.'!B3:H102,3,FALSE)</f>
        <v>08.04.1993 кмс</v>
      </c>
      <c r="E40" s="192" t="str">
        <f>VLOOKUP(B40,'пр.взв.'!B3:H102,4,FALSE)</f>
        <v>СКФО</v>
      </c>
      <c r="F40" s="179" t="str">
        <f>VLOOKUP(B40,'пр.взв.'!B3:H102,5,FALSE)</f>
        <v>КЧР Черкесск МО</v>
      </c>
      <c r="G40" s="195">
        <f>VLOOKUP(C40,'пр.взв.'!C3:I102,5,FALSE)</f>
        <v>0</v>
      </c>
      <c r="H40" s="173" t="str">
        <f>VLOOKUP(D40,'пр.взв.'!D3:J102,5,FALSE)</f>
        <v>Кишмахов МИ</v>
      </c>
    </row>
    <row r="41" spans="1:8" ht="11.25" customHeight="1">
      <c r="A41" s="184"/>
      <c r="B41" s="186"/>
      <c r="C41" s="199"/>
      <c r="D41" s="200"/>
      <c r="E41" s="193"/>
      <c r="F41" s="180"/>
      <c r="G41" s="197"/>
      <c r="H41" s="174"/>
    </row>
    <row r="42" spans="1:8" ht="11.25" customHeight="1">
      <c r="A42" s="184" t="s">
        <v>175</v>
      </c>
      <c r="B42" s="186">
        <v>1</v>
      </c>
      <c r="C42" s="188" t="str">
        <f>VLOOKUP(B42,'пр.взв.'!B4:H169,2,FALSE)</f>
        <v>ВЛАСКИН Дмитрий Владимирович</v>
      </c>
      <c r="D42" s="190" t="str">
        <f>VLOOKUP(B42,'пр.взв.'!B4:H104,3,FALSE)</f>
        <v>08.09.1993 кмс</v>
      </c>
      <c r="E42" s="192" t="str">
        <f>VLOOKUP(B42,'пр.взв.'!B4:H104,4,FALSE)</f>
        <v>ПФО</v>
      </c>
      <c r="F42" s="179" t="str">
        <f>VLOOKUP(B42,'пр.взв.'!B4:H104,5,FALSE)</f>
        <v>Саратовская Саратов Д </v>
      </c>
      <c r="G42" s="179" t="str">
        <f>VLOOKUP(C42,'пр.взв.'!C4:I104,5,FALSE)</f>
        <v>018572</v>
      </c>
      <c r="H42" s="173" t="str">
        <f>VLOOKUP(D42,'пр.взв.'!D4:J104,5,FALSE)</f>
        <v>Рожков ВИ Торосян СР</v>
      </c>
    </row>
    <row r="43" spans="1:8" ht="11.25" customHeight="1">
      <c r="A43" s="184"/>
      <c r="B43" s="186"/>
      <c r="C43" s="199"/>
      <c r="D43" s="200"/>
      <c r="E43" s="193"/>
      <c r="F43" s="180"/>
      <c r="G43" s="180"/>
      <c r="H43" s="174"/>
    </row>
    <row r="44" spans="1:8" ht="11.25" customHeight="1">
      <c r="A44" s="184" t="s">
        <v>175</v>
      </c>
      <c r="B44" s="186">
        <v>25</v>
      </c>
      <c r="C44" s="188" t="str">
        <f>VLOOKUP(B44,'пр.взв.'!B4:H171,2,FALSE)</f>
        <v>МАСЛОВ Виталий Владимирович</v>
      </c>
      <c r="D44" s="190" t="str">
        <f>VLOOKUP(B44,'пр.взв.'!B4:H106,3,FALSE)</f>
        <v>23.05.1994 кмс</v>
      </c>
      <c r="E44" s="192" t="str">
        <f>VLOOKUP(B44,'пр.взв.'!B4:H106,4,FALSE)</f>
        <v>УФО</v>
      </c>
      <c r="F44" s="179" t="str">
        <f>VLOOKUP(B44,'пр.взв.'!B4:H106,5,FALSE)</f>
        <v>Свердловская Екатеринбург</v>
      </c>
      <c r="G44" s="195">
        <f>VLOOKUP(C44,'пр.взв.'!C4:I106,5,FALSE)</f>
        <v>0</v>
      </c>
      <c r="H44" s="173" t="str">
        <f>VLOOKUP(D44,'пр.взв.'!D4:J106,5,FALSE)</f>
        <v>Коростелев АБ</v>
      </c>
    </row>
    <row r="45" spans="1:8" ht="11.25" customHeight="1">
      <c r="A45" s="184"/>
      <c r="B45" s="186"/>
      <c r="C45" s="199"/>
      <c r="D45" s="200"/>
      <c r="E45" s="193"/>
      <c r="F45" s="180"/>
      <c r="G45" s="197"/>
      <c r="H45" s="174"/>
    </row>
    <row r="46" spans="1:8" ht="11.25" customHeight="1">
      <c r="A46" s="184" t="s">
        <v>175</v>
      </c>
      <c r="B46" s="186">
        <v>19</v>
      </c>
      <c r="C46" s="188" t="str">
        <f>VLOOKUP(B46,'пр.взв.'!B4:H173,2,FALSE)</f>
        <v>БИРЮКОВ Кирилл Эдуардович</v>
      </c>
      <c r="D46" s="190" t="str">
        <f>VLOOKUP(B46,'пр.взв.'!B4:H108,3,FALSE)</f>
        <v>12.09.1992 кмс</v>
      </c>
      <c r="E46" s="192" t="str">
        <f>VLOOKUP(B46,'пр.взв.'!B4:H108,4,FALSE)</f>
        <v>ЦФО</v>
      </c>
      <c r="F46" s="179" t="str">
        <f>VLOOKUP(B46,'пр.взв.'!B4:H108,5,FALSE)</f>
        <v>Владимирская Владимир МО </v>
      </c>
      <c r="G46" s="195">
        <f>VLOOKUP(C46,'пр.взв.'!C4:I108,5,FALSE)</f>
        <v>0</v>
      </c>
      <c r="H46" s="173" t="str">
        <f>VLOOKUP(D46,'пр.взв.'!D4:J108,5,FALSE)</f>
        <v>Чичваркин ЭЕ Логвинков АВ</v>
      </c>
    </row>
    <row r="47" spans="1:8" ht="11.25" customHeight="1">
      <c r="A47" s="184"/>
      <c r="B47" s="186"/>
      <c r="C47" s="199"/>
      <c r="D47" s="200"/>
      <c r="E47" s="193"/>
      <c r="F47" s="180"/>
      <c r="G47" s="197"/>
      <c r="H47" s="174"/>
    </row>
    <row r="48" spans="1:8" ht="11.25" customHeight="1">
      <c r="A48" s="184" t="s">
        <v>175</v>
      </c>
      <c r="B48" s="186">
        <v>7</v>
      </c>
      <c r="C48" s="188" t="str">
        <f>VLOOKUP(B48,'пр.взв.'!B4:H175,2,FALSE)</f>
        <v>ЧЕТКОЕВ Мамука Зурабович</v>
      </c>
      <c r="D48" s="190" t="str">
        <f>VLOOKUP(B48,'пр.взв.'!B4:H110,3,FALSE)</f>
        <v>11.11.1993 кмс</v>
      </c>
      <c r="E48" s="192" t="str">
        <f>VLOOKUP(B48,'пр.взв.'!B4:H110,4,FALSE)</f>
        <v>СКФО</v>
      </c>
      <c r="F48" s="179" t="str">
        <f>VLOOKUP(B48,'пр.взв.'!B4:H110,5,FALSE)</f>
        <v>РСО-Алания Владикавказ Д</v>
      </c>
      <c r="G48" s="195">
        <f>VLOOKUP(C48,'пр.взв.'!C4:I110,5,FALSE)</f>
        <v>0</v>
      </c>
      <c r="H48" s="173" t="str">
        <f>VLOOKUP(D48,'пр.взв.'!D4:J110,5,FALSE)</f>
        <v>Засеев А Гасиев П</v>
      </c>
    </row>
    <row r="49" spans="1:8" ht="11.25" customHeight="1">
      <c r="A49" s="184"/>
      <c r="B49" s="186"/>
      <c r="C49" s="199"/>
      <c r="D49" s="200"/>
      <c r="E49" s="193"/>
      <c r="F49" s="180"/>
      <c r="G49" s="197"/>
      <c r="H49" s="174"/>
    </row>
    <row r="50" spans="1:8" ht="11.25" customHeight="1">
      <c r="A50" s="184" t="s">
        <v>175</v>
      </c>
      <c r="B50" s="186">
        <v>18</v>
      </c>
      <c r="C50" s="188" t="str">
        <f>VLOOKUP(B50,'пр.взв.'!B4:H177,2,FALSE)</f>
        <v>ШИШКИН Юрий Алексеевич</v>
      </c>
      <c r="D50" s="190" t="str">
        <f>VLOOKUP(B50,'пр.взв.'!B4:H112,3,FALSE)</f>
        <v>15.06.1992 кмс</v>
      </c>
      <c r="E50" s="192" t="str">
        <f>VLOOKUP(B50,'пр.взв.'!B4:H112,4,FALSE)</f>
        <v>СФО</v>
      </c>
      <c r="F50" s="179" t="str">
        <f>VLOOKUP(B50,'пр.взв.'!B4:H112,5,FALSE)</f>
        <v>Омской Омск МО</v>
      </c>
      <c r="G50" s="195">
        <f>VLOOKUP(C50,'пр.взв.'!C4:I112,5,FALSE)</f>
        <v>0</v>
      </c>
      <c r="H50" s="173" t="str">
        <f>VLOOKUP(D50,'пр.взв.'!D4:J112,5,FALSE)</f>
        <v>Горбунов  АВ Бобровский ВА</v>
      </c>
    </row>
    <row r="51" spans="1:8" ht="11.25" customHeight="1">
      <c r="A51" s="184"/>
      <c r="B51" s="186"/>
      <c r="C51" s="199"/>
      <c r="D51" s="200"/>
      <c r="E51" s="193"/>
      <c r="F51" s="180"/>
      <c r="G51" s="197"/>
      <c r="H51" s="174"/>
    </row>
    <row r="52" spans="1:8" ht="11.25" customHeight="1">
      <c r="A52" s="184" t="s">
        <v>175</v>
      </c>
      <c r="B52" s="186">
        <v>6</v>
      </c>
      <c r="C52" s="188" t="str">
        <f>VLOOKUP(B52,'пр.взв.'!B5:H179,2,FALSE)</f>
        <v>ЦЫПЛЕНКОВ Анатолий Игоревич</v>
      </c>
      <c r="D52" s="190" t="str">
        <f>VLOOKUP(B52,'пр.взв.'!B5:H114,3,FALSE)</f>
        <v>03.12.1993 кмс</v>
      </c>
      <c r="E52" s="192" t="str">
        <f>VLOOKUP(B52,'пр.взв.'!B5:H114,4,FALSE)</f>
        <v>ЦФО</v>
      </c>
      <c r="F52" s="179" t="str">
        <f>VLOOKUP(B52,'пр.взв.'!B5:H114,5,FALSE)</f>
        <v>Владимирская Владимир МО </v>
      </c>
      <c r="G52" s="195">
        <f>VLOOKUP(C52,'пр.взв.'!C5:I114,5,FALSE)</f>
        <v>0</v>
      </c>
      <c r="H52" s="173" t="str">
        <f>VLOOKUP(D52,'пр.взв.'!D5:J114,5,FALSE)</f>
        <v>Савельев АВ </v>
      </c>
    </row>
    <row r="53" spans="1:8" ht="11.25" customHeight="1">
      <c r="A53" s="184"/>
      <c r="B53" s="186"/>
      <c r="C53" s="199"/>
      <c r="D53" s="200"/>
      <c r="E53" s="193"/>
      <c r="F53" s="180"/>
      <c r="G53" s="197"/>
      <c r="H53" s="174"/>
    </row>
    <row r="54" spans="1:8" ht="11.25" customHeight="1">
      <c r="A54" s="184" t="s">
        <v>175</v>
      </c>
      <c r="B54" s="186">
        <v>4</v>
      </c>
      <c r="C54" s="188" t="str">
        <f>VLOOKUP(B54,'пр.взв.'!B5:H181,2,FALSE)</f>
        <v>АНДРЕЕВ Герольд Владимирович</v>
      </c>
      <c r="D54" s="190" t="str">
        <f>VLOOKUP(B54,'пр.взв.'!B5:H116,3,FALSE)</f>
        <v>14.12.1993 1</v>
      </c>
      <c r="E54" s="192" t="str">
        <f>VLOOKUP(B54,'пр.взв.'!B5:H116,4,FALSE)</f>
        <v>ПФО</v>
      </c>
      <c r="F54" s="179" t="str">
        <f>VLOOKUP(B54,'пр.взв.'!B5:H116,5,FALSE)</f>
        <v>Нижегородская  Кстово ПР</v>
      </c>
      <c r="G54" s="195">
        <f>VLOOKUP(C54,'пр.взв.'!C5:I116,5,FALSE)</f>
        <v>0</v>
      </c>
      <c r="H54" s="173" t="str">
        <f>VLOOKUP(D54,'пр.взв.'!D5:J116,5,FALSE)</f>
        <v>Бойчук И.Ю.</v>
      </c>
    </row>
    <row r="55" spans="1:8" ht="11.25" customHeight="1">
      <c r="A55" s="184"/>
      <c r="B55" s="186"/>
      <c r="C55" s="199"/>
      <c r="D55" s="200"/>
      <c r="E55" s="193"/>
      <c r="F55" s="180"/>
      <c r="G55" s="197"/>
      <c r="H55" s="174"/>
    </row>
    <row r="56" spans="1:8" ht="11.25" customHeight="1">
      <c r="A56" s="184" t="s">
        <v>175</v>
      </c>
      <c r="B56" s="186">
        <v>24</v>
      </c>
      <c r="C56" s="188" t="str">
        <f>VLOOKUP(B56,'пр.взв.'!B5:H183,2,FALSE)</f>
        <v>ЕЗЖАЛКИН Иван Сереевич</v>
      </c>
      <c r="D56" s="190" t="str">
        <f>VLOOKUP(B56,'пр.взв.'!B5:H118,3,FALSE)</f>
        <v>21.05.1993 кмс</v>
      </c>
      <c r="E56" s="192" t="str">
        <f>VLOOKUP(B56,'пр.взв.'!B5:H118,4,FALSE)</f>
        <v>ЦФО</v>
      </c>
      <c r="F56" s="179" t="str">
        <f>VLOOKUP(B56,'пр.взв.'!B5:H118,5,FALSE)</f>
        <v>Тюльской Тула Д</v>
      </c>
      <c r="G56" s="195">
        <f>VLOOKUP(C56,'пр.взв.'!C5:I118,5,FALSE)</f>
        <v>0</v>
      </c>
      <c r="H56" s="173" t="str">
        <f>VLOOKUP(D56,'пр.взв.'!D5:J118,5,FALSE)</f>
        <v>Самборский СВ Двоеглазов ПВ</v>
      </c>
    </row>
    <row r="57" spans="1:8" ht="11.25" customHeight="1">
      <c r="A57" s="184"/>
      <c r="B57" s="186"/>
      <c r="C57" s="199"/>
      <c r="D57" s="200"/>
      <c r="E57" s="193"/>
      <c r="F57" s="180"/>
      <c r="G57" s="197"/>
      <c r="H57" s="174"/>
    </row>
    <row r="58" spans="1:8" ht="11.25" customHeight="1">
      <c r="A58" s="184" t="s">
        <v>176</v>
      </c>
      <c r="B58" s="186">
        <v>11</v>
      </c>
      <c r="C58" s="188" t="str">
        <f>VLOOKUP(B58,'пр.взв.'!B5:H185,2,FALSE)</f>
        <v>ЦАРЕВ Дмитрий Евгеньевич</v>
      </c>
      <c r="D58" s="190" t="str">
        <f>VLOOKUP(B58,'пр.взв.'!B5:H120,3,FALSE)</f>
        <v>03.01.1994 1</v>
      </c>
      <c r="E58" s="192" t="str">
        <f>VLOOKUP(B58,'пр.взв.'!B5:H120,4,FALSE)</f>
        <v>ПФО</v>
      </c>
      <c r="F58" s="179" t="str">
        <f>VLOOKUP(B58,'пр.взв.'!B5:H120,5,FALSE)</f>
        <v>Нижегородская  Кстово ПР</v>
      </c>
      <c r="G58" s="195">
        <f>VLOOKUP(C58,'пр.взв.'!C5:I120,5,FALSE)</f>
        <v>0</v>
      </c>
      <c r="H58" s="173" t="str">
        <f>VLOOKUP(D58,'пр.взв.'!D5:J120,5,FALSE)</f>
        <v>Душкин АН</v>
      </c>
    </row>
    <row r="59" spans="1:8" ht="11.25" customHeight="1" thickBot="1">
      <c r="A59" s="185"/>
      <c r="B59" s="187"/>
      <c r="C59" s="189"/>
      <c r="D59" s="191"/>
      <c r="E59" s="194"/>
      <c r="F59" s="198"/>
      <c r="G59" s="196"/>
      <c r="H59" s="175"/>
    </row>
    <row r="60" spans="1:8" ht="51.75" customHeight="1">
      <c r="A60" s="71" t="str">
        <f>HYPERLINK('[1]реквизиты'!$A$6)</f>
        <v>Гл. судья, судья МК</v>
      </c>
      <c r="B60" s="31"/>
      <c r="C60" s="72"/>
      <c r="D60" s="72"/>
      <c r="F60" s="167" t="str">
        <f>'[1]реквизиты'!$G$7</f>
        <v>А.Б. Рыбаков</v>
      </c>
      <c r="H60" s="162" t="str">
        <f>'[1]реквизиты'!$G$8</f>
        <v>/г.Чебоксары/</v>
      </c>
    </row>
    <row r="61" spans="1:8" ht="54" customHeight="1">
      <c r="A61" s="71" t="str">
        <f>HYPERLINK('[1]реквизиты'!$A$8)</f>
        <v>Гл. секретарь, судья МК</v>
      </c>
      <c r="B61" s="31"/>
      <c r="C61" s="72"/>
      <c r="D61" s="72"/>
      <c r="F61" s="161" t="str">
        <f>'[1]реквизиты'!$G$9</f>
        <v>Н.Ю. Глушкова</v>
      </c>
      <c r="H61" s="162" t="str">
        <f>'[1]реквизиты'!$G$10</f>
        <v>/г. Рязань/</v>
      </c>
    </row>
    <row r="62" spans="1:7" ht="12.75">
      <c r="A62" s="31"/>
      <c r="B62" s="31"/>
      <c r="C62" s="31"/>
      <c r="D62" s="72"/>
      <c r="E62" s="31"/>
      <c r="F62" s="31"/>
      <c r="G62" s="31"/>
    </row>
    <row r="63" spans="1:4" ht="12.75">
      <c r="A63" s="31"/>
      <c r="B63" s="31"/>
      <c r="C63" s="31"/>
      <c r="D63" s="72"/>
    </row>
    <row r="64" spans="1:4" ht="12.75">
      <c r="A64" s="31"/>
      <c r="B64" s="31"/>
      <c r="C64" s="31"/>
      <c r="D64" s="72"/>
    </row>
    <row r="65" spans="1:5" ht="27.75" customHeight="1">
      <c r="A65" s="29"/>
      <c r="C65" s="36"/>
      <c r="D65" s="36"/>
      <c r="E65" s="36"/>
    </row>
    <row r="66" spans="1:5" ht="12.75">
      <c r="A66" s="29"/>
      <c r="B66" s="37"/>
      <c r="C66" s="37"/>
      <c r="D66" s="37"/>
      <c r="E66" s="37"/>
    </row>
    <row r="67" spans="1:6" ht="12.75">
      <c r="A67" s="29"/>
      <c r="B67" s="37"/>
      <c r="C67" s="37"/>
      <c r="D67" s="37"/>
      <c r="E67" s="37"/>
      <c r="F67" s="37"/>
    </row>
    <row r="68" spans="1:6" ht="12.75">
      <c r="A68" s="29"/>
      <c r="B68" s="37"/>
      <c r="C68" s="37"/>
      <c r="D68" s="37"/>
      <c r="E68" s="37"/>
      <c r="F68" s="37"/>
    </row>
    <row r="69" ht="12.75">
      <c r="A69" s="29"/>
    </row>
    <row r="70" ht="12.75">
      <c r="A70" s="29"/>
    </row>
  </sheetData>
  <sheetProtection/>
  <mergeCells count="228">
    <mergeCell ref="C3:D3"/>
    <mergeCell ref="F3:G3"/>
    <mergeCell ref="B2:C2"/>
    <mergeCell ref="A26:A27"/>
    <mergeCell ref="B26:B27"/>
    <mergeCell ref="C26:C27"/>
    <mergeCell ref="D26:D27"/>
    <mergeCell ref="D22:D23"/>
    <mergeCell ref="E22:E23"/>
    <mergeCell ref="A24:A25"/>
    <mergeCell ref="A28:A29"/>
    <mergeCell ref="B28:B29"/>
    <mergeCell ref="C28:C29"/>
    <mergeCell ref="D28:D29"/>
    <mergeCell ref="A30:A31"/>
    <mergeCell ref="B30:B31"/>
    <mergeCell ref="C30:C31"/>
    <mergeCell ref="D30:D31"/>
    <mergeCell ref="E30:E31"/>
    <mergeCell ref="F30:F31"/>
    <mergeCell ref="F24:F25"/>
    <mergeCell ref="F26:F27"/>
    <mergeCell ref="F28:F29"/>
    <mergeCell ref="E26:E27"/>
    <mergeCell ref="E28:E29"/>
    <mergeCell ref="E24:E25"/>
    <mergeCell ref="G22:G23"/>
    <mergeCell ref="F20:F21"/>
    <mergeCell ref="F22:F23"/>
    <mergeCell ref="B24:B25"/>
    <mergeCell ref="C24:C25"/>
    <mergeCell ref="D24:D25"/>
    <mergeCell ref="D20:D21"/>
    <mergeCell ref="A22:A23"/>
    <mergeCell ref="B22:B23"/>
    <mergeCell ref="C22:C23"/>
    <mergeCell ref="A18:A19"/>
    <mergeCell ref="B18:B19"/>
    <mergeCell ref="E20:E21"/>
    <mergeCell ref="G20:G21"/>
    <mergeCell ref="E18:E19"/>
    <mergeCell ref="D18:D19"/>
    <mergeCell ref="E16:E17"/>
    <mergeCell ref="G16:G17"/>
    <mergeCell ref="F16:F17"/>
    <mergeCell ref="F18:F19"/>
    <mergeCell ref="G18:G19"/>
    <mergeCell ref="C18:C19"/>
    <mergeCell ref="A20:A21"/>
    <mergeCell ref="B20:B21"/>
    <mergeCell ref="C20:C21"/>
    <mergeCell ref="C16:C17"/>
    <mergeCell ref="D16:D17"/>
    <mergeCell ref="C14:C15"/>
    <mergeCell ref="D14:D15"/>
    <mergeCell ref="A14:A15"/>
    <mergeCell ref="B14:B15"/>
    <mergeCell ref="A16:A17"/>
    <mergeCell ref="B16:B17"/>
    <mergeCell ref="F12:F13"/>
    <mergeCell ref="F14:F15"/>
    <mergeCell ref="E10:E11"/>
    <mergeCell ref="G10:G11"/>
    <mergeCell ref="E12:E13"/>
    <mergeCell ref="G12:G13"/>
    <mergeCell ref="E14:E15"/>
    <mergeCell ref="G14:G15"/>
    <mergeCell ref="A12:A13"/>
    <mergeCell ref="B12:B13"/>
    <mergeCell ref="C12:C13"/>
    <mergeCell ref="D12:D13"/>
    <mergeCell ref="E8:E9"/>
    <mergeCell ref="G8:G9"/>
    <mergeCell ref="F8:F9"/>
    <mergeCell ref="F10:F11"/>
    <mergeCell ref="A10:A11"/>
    <mergeCell ref="B10:B11"/>
    <mergeCell ref="C10:C11"/>
    <mergeCell ref="D10:D11"/>
    <mergeCell ref="C8:C9"/>
    <mergeCell ref="D8:D9"/>
    <mergeCell ref="C6:C7"/>
    <mergeCell ref="D6:D7"/>
    <mergeCell ref="A6:A7"/>
    <mergeCell ref="B6:B7"/>
    <mergeCell ref="A8:A9"/>
    <mergeCell ref="B8:B9"/>
    <mergeCell ref="A4:A5"/>
    <mergeCell ref="B4:B5"/>
    <mergeCell ref="C4:C5"/>
    <mergeCell ref="D4:D5"/>
    <mergeCell ref="G4:G5"/>
    <mergeCell ref="E6:E7"/>
    <mergeCell ref="G6:G7"/>
    <mergeCell ref="F6:F7"/>
    <mergeCell ref="E4:F5"/>
    <mergeCell ref="G38:G39"/>
    <mergeCell ref="G30:G31"/>
    <mergeCell ref="G24:G25"/>
    <mergeCell ref="F32:F33"/>
    <mergeCell ref="G32:G33"/>
    <mergeCell ref="G26:G27"/>
    <mergeCell ref="G28:G29"/>
    <mergeCell ref="G48:G49"/>
    <mergeCell ref="F50:F51"/>
    <mergeCell ref="G50:G51"/>
    <mergeCell ref="F44:F45"/>
    <mergeCell ref="G44:G45"/>
    <mergeCell ref="F46:F47"/>
    <mergeCell ref="C34:C35"/>
    <mergeCell ref="F40:F41"/>
    <mergeCell ref="G40:G41"/>
    <mergeCell ref="F42:F43"/>
    <mergeCell ref="G42:G43"/>
    <mergeCell ref="F34:F35"/>
    <mergeCell ref="G34:G35"/>
    <mergeCell ref="F36:F37"/>
    <mergeCell ref="G36:G37"/>
    <mergeCell ref="F38:F39"/>
    <mergeCell ref="A36:A3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B38:B39"/>
    <mergeCell ref="C38:C39"/>
    <mergeCell ref="D38:D39"/>
    <mergeCell ref="E38:E39"/>
    <mergeCell ref="F48:F49"/>
    <mergeCell ref="D34:D35"/>
    <mergeCell ref="E34:E35"/>
    <mergeCell ref="E36:E37"/>
    <mergeCell ref="A44:A45"/>
    <mergeCell ref="B36:B37"/>
    <mergeCell ref="C36:C37"/>
    <mergeCell ref="D36:D37"/>
    <mergeCell ref="A42:A43"/>
    <mergeCell ref="B42:B43"/>
    <mergeCell ref="C42:C43"/>
    <mergeCell ref="D42:D43"/>
    <mergeCell ref="A40:A41"/>
    <mergeCell ref="A38:A39"/>
    <mergeCell ref="A46:A47"/>
    <mergeCell ref="B46:B47"/>
    <mergeCell ref="C46:C47"/>
    <mergeCell ref="D46:D47"/>
    <mergeCell ref="B40:B41"/>
    <mergeCell ref="C40:C41"/>
    <mergeCell ref="D40:D41"/>
    <mergeCell ref="E44:E45"/>
    <mergeCell ref="E40:E41"/>
    <mergeCell ref="E42:E43"/>
    <mergeCell ref="A48:A49"/>
    <mergeCell ref="B48:B49"/>
    <mergeCell ref="C48:C49"/>
    <mergeCell ref="D48:D49"/>
    <mergeCell ref="B44:B45"/>
    <mergeCell ref="C44:C45"/>
    <mergeCell ref="D44:D45"/>
    <mergeCell ref="E50:E51"/>
    <mergeCell ref="B50:B51"/>
    <mergeCell ref="E46:E47"/>
    <mergeCell ref="C50:C51"/>
    <mergeCell ref="D50:D51"/>
    <mergeCell ref="A52:A53"/>
    <mergeCell ref="B52:B53"/>
    <mergeCell ref="C52:C53"/>
    <mergeCell ref="D52:D53"/>
    <mergeCell ref="A50:A51"/>
    <mergeCell ref="F58:F59"/>
    <mergeCell ref="A54:A55"/>
    <mergeCell ref="B54:B55"/>
    <mergeCell ref="C54:C55"/>
    <mergeCell ref="D54:D55"/>
    <mergeCell ref="A56:A57"/>
    <mergeCell ref="B56:B57"/>
    <mergeCell ref="C56:C57"/>
    <mergeCell ref="D56:D57"/>
    <mergeCell ref="E52:E53"/>
    <mergeCell ref="E48:E49"/>
    <mergeCell ref="E58:E59"/>
    <mergeCell ref="G58:G59"/>
    <mergeCell ref="G54:G55"/>
    <mergeCell ref="E56:E57"/>
    <mergeCell ref="F56:F57"/>
    <mergeCell ref="G56:G57"/>
    <mergeCell ref="E54:E55"/>
    <mergeCell ref="F54:F55"/>
    <mergeCell ref="A58:A59"/>
    <mergeCell ref="B58:B59"/>
    <mergeCell ref="C58:C59"/>
    <mergeCell ref="D58:D59"/>
    <mergeCell ref="F52:F53"/>
    <mergeCell ref="H4:H5"/>
    <mergeCell ref="H6:H7"/>
    <mergeCell ref="H8:H9"/>
    <mergeCell ref="H10:H11"/>
    <mergeCell ref="H12:H13"/>
    <mergeCell ref="H14:H15"/>
    <mergeCell ref="H16:H17"/>
    <mergeCell ref="H18:H19"/>
    <mergeCell ref="H32:H33"/>
    <mergeCell ref="H34:H35"/>
    <mergeCell ref="H20:H21"/>
    <mergeCell ref="H22:H23"/>
    <mergeCell ref="H24:H25"/>
    <mergeCell ref="H26:H27"/>
    <mergeCell ref="H58:H59"/>
    <mergeCell ref="H44:H45"/>
    <mergeCell ref="H46:H47"/>
    <mergeCell ref="H48:H49"/>
    <mergeCell ref="H50:H51"/>
    <mergeCell ref="H56:H57"/>
    <mergeCell ref="A1:H1"/>
    <mergeCell ref="H52:H53"/>
    <mergeCell ref="H54:H55"/>
    <mergeCell ref="H36:H37"/>
    <mergeCell ref="H38:H39"/>
    <mergeCell ref="H40:H41"/>
    <mergeCell ref="H42:H43"/>
    <mergeCell ref="H28:H29"/>
    <mergeCell ref="H30:H31"/>
    <mergeCell ref="D2:H2"/>
  </mergeCells>
  <printOptions horizontalCentered="1"/>
  <pageMargins left="0" right="0" top="0" bottom="0" header="0.5118110236220472" footer="0.5118110236220472"/>
  <pageSetup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43">
      <selection activeCell="F65" sqref="F65:F6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228" t="s">
        <v>24</v>
      </c>
      <c r="B1" s="228"/>
      <c r="C1" s="228"/>
      <c r="D1" s="228"/>
      <c r="E1" s="228"/>
      <c r="F1" s="228"/>
      <c r="G1" s="228"/>
      <c r="H1" s="228"/>
    </row>
    <row r="2" spans="3:9" ht="27.75" customHeight="1" thickBot="1">
      <c r="C2" s="176" t="str">
        <f>HYPERLINK('[1]реквизиты'!$A$2)</f>
        <v>Первенство России среди юниоров 1992 - 93 гг.р.</v>
      </c>
      <c r="D2" s="177"/>
      <c r="E2" s="177"/>
      <c r="F2" s="177"/>
      <c r="G2" s="177"/>
      <c r="H2" s="178"/>
      <c r="I2" s="69"/>
    </row>
    <row r="3" spans="1:8" ht="12.75" customHeight="1">
      <c r="A3" s="231" t="str">
        <f>HYPERLINK('[1]реквизиты'!$A$3)</f>
        <v>13 - 17 февраля 2012 г.               г. Кстово</v>
      </c>
      <c r="B3" s="231"/>
      <c r="C3" s="231"/>
      <c r="D3" s="231"/>
      <c r="E3" s="231"/>
      <c r="F3" s="231"/>
      <c r="G3" s="231"/>
      <c r="H3" s="231"/>
    </row>
    <row r="4" spans="4:5" ht="12.75">
      <c r="D4" s="251" t="s">
        <v>54</v>
      </c>
      <c r="E4" s="251"/>
    </row>
    <row r="5" spans="1:8" ht="12.75" customHeight="1">
      <c r="A5" s="237" t="s">
        <v>4</v>
      </c>
      <c r="B5" s="239" t="s">
        <v>5</v>
      </c>
      <c r="C5" s="237" t="s">
        <v>6</v>
      </c>
      <c r="D5" s="237" t="s">
        <v>7</v>
      </c>
      <c r="E5" s="235" t="s">
        <v>8</v>
      </c>
      <c r="F5" s="179"/>
      <c r="G5" s="237" t="s">
        <v>10</v>
      </c>
      <c r="H5" s="237" t="s">
        <v>9</v>
      </c>
    </row>
    <row r="6" spans="1:8" ht="12.75" customHeight="1">
      <c r="A6" s="238"/>
      <c r="B6" s="240"/>
      <c r="C6" s="238"/>
      <c r="D6" s="238"/>
      <c r="E6" s="236"/>
      <c r="F6" s="180"/>
      <c r="G6" s="238"/>
      <c r="H6" s="238"/>
    </row>
    <row r="7" spans="1:8" ht="12.75" customHeight="1">
      <c r="A7" s="234">
        <v>1</v>
      </c>
      <c r="B7" s="247">
        <v>1</v>
      </c>
      <c r="C7" s="249" t="s">
        <v>66</v>
      </c>
      <c r="D7" s="232" t="s">
        <v>67</v>
      </c>
      <c r="E7" s="232" t="s">
        <v>63</v>
      </c>
      <c r="F7" s="232" t="s">
        <v>64</v>
      </c>
      <c r="G7" s="232" t="s">
        <v>68</v>
      </c>
      <c r="H7" s="232" t="s">
        <v>65</v>
      </c>
    </row>
    <row r="8" spans="1:8" ht="15" customHeight="1">
      <c r="A8" s="234"/>
      <c r="B8" s="248"/>
      <c r="C8" s="250"/>
      <c r="D8" s="233"/>
      <c r="E8" s="233"/>
      <c r="F8" s="233"/>
      <c r="G8" s="233"/>
      <c r="H8" s="233"/>
    </row>
    <row r="9" spans="1:8" ht="12.75" customHeight="1">
      <c r="A9" s="234">
        <v>2</v>
      </c>
      <c r="B9" s="247">
        <v>2</v>
      </c>
      <c r="C9" s="249" t="s">
        <v>59</v>
      </c>
      <c r="D9" s="232" t="s">
        <v>60</v>
      </c>
      <c r="E9" s="232" t="s">
        <v>55</v>
      </c>
      <c r="F9" s="232" t="s">
        <v>62</v>
      </c>
      <c r="G9" s="232"/>
      <c r="H9" s="232" t="s">
        <v>61</v>
      </c>
    </row>
    <row r="10" spans="1:8" ht="15" customHeight="1">
      <c r="A10" s="234"/>
      <c r="B10" s="248"/>
      <c r="C10" s="250"/>
      <c r="D10" s="233"/>
      <c r="E10" s="233"/>
      <c r="F10" s="233"/>
      <c r="G10" s="233"/>
      <c r="H10" s="233"/>
    </row>
    <row r="11" spans="1:8" ht="15" customHeight="1">
      <c r="A11" s="234">
        <v>3</v>
      </c>
      <c r="B11" s="247">
        <v>3</v>
      </c>
      <c r="C11" s="249" t="s">
        <v>153</v>
      </c>
      <c r="D11" s="232" t="s">
        <v>154</v>
      </c>
      <c r="E11" s="232" t="s">
        <v>85</v>
      </c>
      <c r="F11" s="232" t="s">
        <v>155</v>
      </c>
      <c r="G11" s="232"/>
      <c r="H11" s="232" t="s">
        <v>156</v>
      </c>
    </row>
    <row r="12" spans="1:8" ht="15.75" customHeight="1">
      <c r="A12" s="234"/>
      <c r="B12" s="248"/>
      <c r="C12" s="250"/>
      <c r="D12" s="233"/>
      <c r="E12" s="233"/>
      <c r="F12" s="233"/>
      <c r="G12" s="233"/>
      <c r="H12" s="233"/>
    </row>
    <row r="13" spans="1:8" ht="12.75" customHeight="1">
      <c r="A13" s="234">
        <v>4</v>
      </c>
      <c r="B13" s="247">
        <v>4</v>
      </c>
      <c r="C13" s="249" t="s">
        <v>142</v>
      </c>
      <c r="D13" s="232" t="s">
        <v>143</v>
      </c>
      <c r="E13" s="232" t="s">
        <v>63</v>
      </c>
      <c r="F13" s="232" t="s">
        <v>145</v>
      </c>
      <c r="G13" s="232"/>
      <c r="H13" s="232" t="s">
        <v>144</v>
      </c>
    </row>
    <row r="14" spans="1:8" ht="15" customHeight="1">
      <c r="A14" s="234"/>
      <c r="B14" s="248"/>
      <c r="C14" s="250"/>
      <c r="D14" s="233"/>
      <c r="E14" s="233"/>
      <c r="F14" s="233"/>
      <c r="G14" s="233"/>
      <c r="H14" s="233"/>
    </row>
    <row r="15" spans="1:8" ht="12.75" customHeight="1">
      <c r="A15" s="234">
        <v>5</v>
      </c>
      <c r="B15" s="247">
        <v>5</v>
      </c>
      <c r="C15" s="249" t="s">
        <v>146</v>
      </c>
      <c r="D15" s="232" t="s">
        <v>147</v>
      </c>
      <c r="E15" s="232" t="s">
        <v>76</v>
      </c>
      <c r="F15" s="232" t="s">
        <v>77</v>
      </c>
      <c r="G15" s="232"/>
      <c r="H15" s="232" t="s">
        <v>148</v>
      </c>
    </row>
    <row r="16" spans="1:8" ht="15" customHeight="1">
      <c r="A16" s="234"/>
      <c r="B16" s="248"/>
      <c r="C16" s="250"/>
      <c r="D16" s="233"/>
      <c r="E16" s="233"/>
      <c r="F16" s="233"/>
      <c r="G16" s="233"/>
      <c r="H16" s="233"/>
    </row>
    <row r="17" spans="1:8" ht="12.75" customHeight="1">
      <c r="A17" s="234">
        <v>6</v>
      </c>
      <c r="B17" s="247">
        <v>6</v>
      </c>
      <c r="C17" s="249" t="s">
        <v>126</v>
      </c>
      <c r="D17" s="232" t="s">
        <v>127</v>
      </c>
      <c r="E17" s="232" t="s">
        <v>76</v>
      </c>
      <c r="F17" s="232" t="s">
        <v>128</v>
      </c>
      <c r="G17" s="232"/>
      <c r="H17" s="232" t="s">
        <v>129</v>
      </c>
    </row>
    <row r="18" spans="1:8" ht="15" customHeight="1">
      <c r="A18" s="234"/>
      <c r="B18" s="248"/>
      <c r="C18" s="250"/>
      <c r="D18" s="233"/>
      <c r="E18" s="233"/>
      <c r="F18" s="233"/>
      <c r="G18" s="233"/>
      <c r="H18" s="233"/>
    </row>
    <row r="19" spans="1:8" ht="12.75" customHeight="1">
      <c r="A19" s="234">
        <v>7</v>
      </c>
      <c r="B19" s="247">
        <v>7</v>
      </c>
      <c r="C19" s="249" t="s">
        <v>149</v>
      </c>
      <c r="D19" s="232" t="s">
        <v>150</v>
      </c>
      <c r="E19" s="232" t="s">
        <v>116</v>
      </c>
      <c r="F19" s="232" t="s">
        <v>151</v>
      </c>
      <c r="G19" s="232"/>
      <c r="H19" s="232" t="s">
        <v>152</v>
      </c>
    </row>
    <row r="20" spans="1:8" ht="15" customHeight="1">
      <c r="A20" s="234"/>
      <c r="B20" s="248"/>
      <c r="C20" s="250"/>
      <c r="D20" s="233"/>
      <c r="E20" s="233"/>
      <c r="F20" s="233"/>
      <c r="G20" s="233"/>
      <c r="H20" s="233"/>
    </row>
    <row r="21" spans="1:8" ht="12.75" customHeight="1">
      <c r="A21" s="234">
        <v>8</v>
      </c>
      <c r="B21" s="247">
        <v>8</v>
      </c>
      <c r="C21" s="249" t="s">
        <v>90</v>
      </c>
      <c r="D21" s="232" t="s">
        <v>79</v>
      </c>
      <c r="E21" s="232" t="s">
        <v>86</v>
      </c>
      <c r="F21" s="232" t="s">
        <v>91</v>
      </c>
      <c r="G21" s="232"/>
      <c r="H21" s="232" t="s">
        <v>92</v>
      </c>
    </row>
    <row r="22" spans="1:8" ht="15" customHeight="1">
      <c r="A22" s="234"/>
      <c r="B22" s="248"/>
      <c r="C22" s="250"/>
      <c r="D22" s="233"/>
      <c r="E22" s="233"/>
      <c r="F22" s="233"/>
      <c r="G22" s="233"/>
      <c r="H22" s="233"/>
    </row>
    <row r="23" spans="1:8" ht="12.75" customHeight="1">
      <c r="A23" s="234">
        <v>9</v>
      </c>
      <c r="B23" s="247">
        <v>9</v>
      </c>
      <c r="C23" s="249" t="s">
        <v>80</v>
      </c>
      <c r="D23" s="232" t="s">
        <v>81</v>
      </c>
      <c r="E23" s="232" t="s">
        <v>82</v>
      </c>
      <c r="F23" s="232" t="s">
        <v>83</v>
      </c>
      <c r="G23" s="232"/>
      <c r="H23" s="232" t="s">
        <v>84</v>
      </c>
    </row>
    <row r="24" spans="1:8" ht="15" customHeight="1">
      <c r="A24" s="234"/>
      <c r="B24" s="248"/>
      <c r="C24" s="250"/>
      <c r="D24" s="233"/>
      <c r="E24" s="233"/>
      <c r="F24" s="233"/>
      <c r="G24" s="233"/>
      <c r="H24" s="233"/>
    </row>
    <row r="25" spans="1:8" ht="12.75" customHeight="1">
      <c r="A25" s="234">
        <v>10</v>
      </c>
      <c r="B25" s="247">
        <v>10</v>
      </c>
      <c r="C25" s="249" t="s">
        <v>114</v>
      </c>
      <c r="D25" s="232" t="s">
        <v>93</v>
      </c>
      <c r="E25" s="232" t="s">
        <v>100</v>
      </c>
      <c r="F25" s="232" t="s">
        <v>112</v>
      </c>
      <c r="G25" s="232">
        <v>20334053</v>
      </c>
      <c r="H25" s="232" t="s">
        <v>113</v>
      </c>
    </row>
    <row r="26" spans="1:8" ht="15" customHeight="1">
      <c r="A26" s="234"/>
      <c r="B26" s="248"/>
      <c r="C26" s="250"/>
      <c r="D26" s="233"/>
      <c r="E26" s="233"/>
      <c r="F26" s="233"/>
      <c r="G26" s="233"/>
      <c r="H26" s="233"/>
    </row>
    <row r="27" spans="1:8" ht="12.75" customHeight="1">
      <c r="A27" s="234">
        <v>11</v>
      </c>
      <c r="B27" s="247">
        <v>11</v>
      </c>
      <c r="C27" s="249" t="s">
        <v>139</v>
      </c>
      <c r="D27" s="232" t="s">
        <v>140</v>
      </c>
      <c r="E27" s="232" t="s">
        <v>63</v>
      </c>
      <c r="F27" s="232" t="s">
        <v>145</v>
      </c>
      <c r="G27" s="232"/>
      <c r="H27" s="232" t="s">
        <v>141</v>
      </c>
    </row>
    <row r="28" spans="1:8" ht="15" customHeight="1">
      <c r="A28" s="234"/>
      <c r="B28" s="248"/>
      <c r="C28" s="250"/>
      <c r="D28" s="233"/>
      <c r="E28" s="233"/>
      <c r="F28" s="233"/>
      <c r="G28" s="233"/>
      <c r="H28" s="233"/>
    </row>
    <row r="29" spans="1:8" ht="15.75" customHeight="1">
      <c r="A29" s="234">
        <v>12</v>
      </c>
      <c r="B29" s="247">
        <v>12</v>
      </c>
      <c r="C29" s="249" t="s">
        <v>74</v>
      </c>
      <c r="D29" s="232" t="s">
        <v>75</v>
      </c>
      <c r="E29" s="232" t="s">
        <v>76</v>
      </c>
      <c r="F29" s="232" t="s">
        <v>77</v>
      </c>
      <c r="G29" s="232">
        <v>2732062</v>
      </c>
      <c r="H29" s="232" t="s">
        <v>78</v>
      </c>
    </row>
    <row r="30" spans="1:8" ht="15" customHeight="1">
      <c r="A30" s="234"/>
      <c r="B30" s="248"/>
      <c r="C30" s="250"/>
      <c r="D30" s="233"/>
      <c r="E30" s="233"/>
      <c r="F30" s="233"/>
      <c r="G30" s="233"/>
      <c r="H30" s="233"/>
    </row>
    <row r="31" spans="1:8" ht="12.75" customHeight="1">
      <c r="A31" s="234">
        <v>13</v>
      </c>
      <c r="B31" s="247">
        <v>13</v>
      </c>
      <c r="C31" s="249" t="s">
        <v>137</v>
      </c>
      <c r="D31" s="232" t="s">
        <v>94</v>
      </c>
      <c r="E31" s="232" t="s">
        <v>63</v>
      </c>
      <c r="F31" s="232" t="s">
        <v>135</v>
      </c>
      <c r="G31" s="232" t="s">
        <v>138</v>
      </c>
      <c r="H31" s="232" t="s">
        <v>136</v>
      </c>
    </row>
    <row r="32" spans="1:8" ht="15" customHeight="1">
      <c r="A32" s="234"/>
      <c r="B32" s="248"/>
      <c r="C32" s="250"/>
      <c r="D32" s="233"/>
      <c r="E32" s="233"/>
      <c r="F32" s="233"/>
      <c r="G32" s="233"/>
      <c r="H32" s="233"/>
    </row>
    <row r="33" spans="1:8" ht="12.75" customHeight="1">
      <c r="A33" s="234">
        <v>14</v>
      </c>
      <c r="B33" s="247">
        <v>14</v>
      </c>
      <c r="C33" s="249" t="s">
        <v>109</v>
      </c>
      <c r="D33" s="232" t="s">
        <v>110</v>
      </c>
      <c r="E33" s="232" t="s">
        <v>105</v>
      </c>
      <c r="F33" s="232" t="s">
        <v>170</v>
      </c>
      <c r="G33" s="232"/>
      <c r="H33" s="232" t="s">
        <v>106</v>
      </c>
    </row>
    <row r="34" spans="1:8" ht="15" customHeight="1">
      <c r="A34" s="234"/>
      <c r="B34" s="248"/>
      <c r="C34" s="250"/>
      <c r="D34" s="233"/>
      <c r="E34" s="233"/>
      <c r="F34" s="233"/>
      <c r="G34" s="233"/>
      <c r="H34" s="233"/>
    </row>
    <row r="35" spans="1:8" ht="12.75" customHeight="1">
      <c r="A35" s="234">
        <v>15</v>
      </c>
      <c r="B35" s="247">
        <v>15</v>
      </c>
      <c r="C35" s="249" t="s">
        <v>101</v>
      </c>
      <c r="D35" s="232" t="s">
        <v>102</v>
      </c>
      <c r="E35" s="232" t="s">
        <v>100</v>
      </c>
      <c r="F35" s="232" t="s">
        <v>104</v>
      </c>
      <c r="G35" s="232"/>
      <c r="H35" s="232" t="s">
        <v>103</v>
      </c>
    </row>
    <row r="36" spans="1:8" ht="15" customHeight="1">
      <c r="A36" s="234"/>
      <c r="B36" s="248"/>
      <c r="C36" s="250"/>
      <c r="D36" s="233"/>
      <c r="E36" s="233"/>
      <c r="F36" s="233"/>
      <c r="G36" s="233"/>
      <c r="H36" s="233"/>
    </row>
    <row r="37" spans="1:8" ht="15.75" customHeight="1">
      <c r="A37" s="234">
        <v>16</v>
      </c>
      <c r="B37" s="247">
        <v>16</v>
      </c>
      <c r="C37" s="249" t="s">
        <v>70</v>
      </c>
      <c r="D37" s="232" t="s">
        <v>71</v>
      </c>
      <c r="E37" s="232" t="s">
        <v>55</v>
      </c>
      <c r="F37" s="232" t="s">
        <v>72</v>
      </c>
      <c r="G37" s="232"/>
      <c r="H37" s="232" t="s">
        <v>69</v>
      </c>
    </row>
    <row r="38" spans="1:8" ht="12.75" customHeight="1">
      <c r="A38" s="234"/>
      <c r="B38" s="248"/>
      <c r="C38" s="250"/>
      <c r="D38" s="233"/>
      <c r="E38" s="233"/>
      <c r="F38" s="233"/>
      <c r="G38" s="233"/>
      <c r="H38" s="233"/>
    </row>
    <row r="39" spans="1:8" ht="12.75" customHeight="1">
      <c r="A39" s="234">
        <v>17</v>
      </c>
      <c r="B39" s="247">
        <v>17</v>
      </c>
      <c r="C39" s="249" t="s">
        <v>96</v>
      </c>
      <c r="D39" s="232" t="s">
        <v>97</v>
      </c>
      <c r="E39" s="232" t="s">
        <v>73</v>
      </c>
      <c r="F39" s="232" t="s">
        <v>98</v>
      </c>
      <c r="G39" s="232"/>
      <c r="H39" s="232" t="s">
        <v>99</v>
      </c>
    </row>
    <row r="40" spans="1:8" ht="12.75" customHeight="1">
      <c r="A40" s="234"/>
      <c r="B40" s="248"/>
      <c r="C40" s="250"/>
      <c r="D40" s="233"/>
      <c r="E40" s="233"/>
      <c r="F40" s="233"/>
      <c r="G40" s="233"/>
      <c r="H40" s="233"/>
    </row>
    <row r="41" spans="1:8" ht="12.75" customHeight="1">
      <c r="A41" s="234">
        <v>18</v>
      </c>
      <c r="B41" s="247">
        <v>18</v>
      </c>
      <c r="C41" s="249" t="s">
        <v>132</v>
      </c>
      <c r="D41" s="232" t="s">
        <v>118</v>
      </c>
      <c r="E41" s="232" t="s">
        <v>82</v>
      </c>
      <c r="F41" s="232" t="s">
        <v>133</v>
      </c>
      <c r="G41" s="232"/>
      <c r="H41" s="232" t="s">
        <v>134</v>
      </c>
    </row>
    <row r="42" spans="1:8" ht="12.75" customHeight="1">
      <c r="A42" s="234"/>
      <c r="B42" s="248"/>
      <c r="C42" s="250"/>
      <c r="D42" s="233"/>
      <c r="E42" s="233"/>
      <c r="F42" s="233"/>
      <c r="G42" s="233"/>
      <c r="H42" s="233"/>
    </row>
    <row r="43" spans="1:8" ht="12.75" customHeight="1">
      <c r="A43" s="234">
        <v>19</v>
      </c>
      <c r="B43" s="247">
        <v>19</v>
      </c>
      <c r="C43" s="249" t="s">
        <v>130</v>
      </c>
      <c r="D43" s="232" t="s">
        <v>115</v>
      </c>
      <c r="E43" s="232" t="s">
        <v>76</v>
      </c>
      <c r="F43" s="232" t="s">
        <v>128</v>
      </c>
      <c r="G43" s="232"/>
      <c r="H43" s="232" t="s">
        <v>131</v>
      </c>
    </row>
    <row r="44" spans="1:8" ht="12.75" customHeight="1">
      <c r="A44" s="234"/>
      <c r="B44" s="248"/>
      <c r="C44" s="250"/>
      <c r="D44" s="233"/>
      <c r="E44" s="233"/>
      <c r="F44" s="233"/>
      <c r="G44" s="233"/>
      <c r="H44" s="233"/>
    </row>
    <row r="45" spans="1:8" ht="12.75" customHeight="1">
      <c r="A45" s="234">
        <v>20</v>
      </c>
      <c r="B45" s="247">
        <v>20</v>
      </c>
      <c r="C45" s="249" t="s">
        <v>123</v>
      </c>
      <c r="D45" s="232" t="s">
        <v>111</v>
      </c>
      <c r="E45" s="232" t="s">
        <v>116</v>
      </c>
      <c r="F45" s="232" t="s">
        <v>124</v>
      </c>
      <c r="G45" s="232"/>
      <c r="H45" s="232" t="s">
        <v>125</v>
      </c>
    </row>
    <row r="46" spans="1:8" ht="12.75" customHeight="1">
      <c r="A46" s="234"/>
      <c r="B46" s="248"/>
      <c r="C46" s="250"/>
      <c r="D46" s="233"/>
      <c r="E46" s="233"/>
      <c r="F46" s="233"/>
      <c r="G46" s="233"/>
      <c r="H46" s="233"/>
    </row>
    <row r="47" spans="1:8" ht="12.75" customHeight="1">
      <c r="A47" s="234">
        <v>21</v>
      </c>
      <c r="B47" s="247">
        <v>21</v>
      </c>
      <c r="C47" s="249" t="s">
        <v>107</v>
      </c>
      <c r="D47" s="232" t="s">
        <v>95</v>
      </c>
      <c r="E47" s="232" t="s">
        <v>105</v>
      </c>
      <c r="F47" s="232" t="s">
        <v>170</v>
      </c>
      <c r="G47" s="232"/>
      <c r="H47" s="232" t="s">
        <v>108</v>
      </c>
    </row>
    <row r="48" spans="1:8" ht="12.75" customHeight="1">
      <c r="A48" s="234"/>
      <c r="B48" s="248"/>
      <c r="C48" s="250"/>
      <c r="D48" s="233"/>
      <c r="E48" s="233"/>
      <c r="F48" s="233"/>
      <c r="G48" s="233"/>
      <c r="H48" s="233"/>
    </row>
    <row r="49" spans="1:8" ht="12.75" customHeight="1">
      <c r="A49" s="234">
        <v>22</v>
      </c>
      <c r="B49" s="247">
        <v>22</v>
      </c>
      <c r="C49" s="249" t="s">
        <v>164</v>
      </c>
      <c r="D49" s="232" t="s">
        <v>165</v>
      </c>
      <c r="E49" s="232" t="s">
        <v>63</v>
      </c>
      <c r="F49" s="232" t="s">
        <v>166</v>
      </c>
      <c r="G49" s="232"/>
      <c r="H49" s="232" t="s">
        <v>167</v>
      </c>
    </row>
    <row r="50" spans="1:8" ht="12.75" customHeight="1">
      <c r="A50" s="234"/>
      <c r="B50" s="248"/>
      <c r="C50" s="250"/>
      <c r="D50" s="233"/>
      <c r="E50" s="233"/>
      <c r="F50" s="233"/>
      <c r="G50" s="233"/>
      <c r="H50" s="233"/>
    </row>
    <row r="51" spans="1:8" ht="12.75" customHeight="1">
      <c r="A51" s="234">
        <v>23</v>
      </c>
      <c r="B51" s="247">
        <v>23</v>
      </c>
      <c r="C51" s="249" t="s">
        <v>161</v>
      </c>
      <c r="D51" s="232" t="s">
        <v>122</v>
      </c>
      <c r="E51" s="232" t="s">
        <v>76</v>
      </c>
      <c r="F51" s="232" t="s">
        <v>162</v>
      </c>
      <c r="G51" s="232"/>
      <c r="H51" s="232" t="s">
        <v>163</v>
      </c>
    </row>
    <row r="52" spans="1:8" ht="12.75" customHeight="1">
      <c r="A52" s="234"/>
      <c r="B52" s="248"/>
      <c r="C52" s="250"/>
      <c r="D52" s="233"/>
      <c r="E52" s="233"/>
      <c r="F52" s="233"/>
      <c r="G52" s="233"/>
      <c r="H52" s="233"/>
    </row>
    <row r="53" spans="1:8" ht="12.75" customHeight="1">
      <c r="A53" s="234">
        <v>24</v>
      </c>
      <c r="B53" s="247">
        <v>24</v>
      </c>
      <c r="C53" s="249" t="s">
        <v>157</v>
      </c>
      <c r="D53" s="232" t="s">
        <v>158</v>
      </c>
      <c r="E53" s="232" t="s">
        <v>76</v>
      </c>
      <c r="F53" s="232" t="s">
        <v>159</v>
      </c>
      <c r="G53" s="232"/>
      <c r="H53" s="232" t="s">
        <v>160</v>
      </c>
    </row>
    <row r="54" spans="1:8" ht="12.75" customHeight="1">
      <c r="A54" s="234"/>
      <c r="B54" s="248"/>
      <c r="C54" s="250"/>
      <c r="D54" s="233"/>
      <c r="E54" s="233"/>
      <c r="F54" s="233"/>
      <c r="G54" s="233"/>
      <c r="H54" s="233"/>
    </row>
    <row r="55" spans="1:8" ht="12.75" customHeight="1">
      <c r="A55" s="234">
        <v>25</v>
      </c>
      <c r="B55" s="247">
        <v>25</v>
      </c>
      <c r="C55" s="249" t="s">
        <v>56</v>
      </c>
      <c r="D55" s="232" t="s">
        <v>168</v>
      </c>
      <c r="E55" s="232" t="s">
        <v>55</v>
      </c>
      <c r="F55" s="232" t="s">
        <v>57</v>
      </c>
      <c r="G55" s="232"/>
      <c r="H55" s="232" t="s">
        <v>58</v>
      </c>
    </row>
    <row r="56" spans="1:8" ht="12.75" customHeight="1">
      <c r="A56" s="234"/>
      <c r="B56" s="248"/>
      <c r="C56" s="250"/>
      <c r="D56" s="233"/>
      <c r="E56" s="233"/>
      <c r="F56" s="233"/>
      <c r="G56" s="233"/>
      <c r="H56" s="233"/>
    </row>
    <row r="57" spans="1:8" ht="12.75" customHeight="1">
      <c r="A57" s="234">
        <v>26</v>
      </c>
      <c r="B57" s="247">
        <v>26</v>
      </c>
      <c r="C57" s="249" t="s">
        <v>120</v>
      </c>
      <c r="D57" s="232" t="s">
        <v>121</v>
      </c>
      <c r="E57" s="232" t="s">
        <v>116</v>
      </c>
      <c r="F57" s="232" t="s">
        <v>117</v>
      </c>
      <c r="G57" s="232"/>
      <c r="H57" s="232" t="s">
        <v>119</v>
      </c>
    </row>
    <row r="58" spans="1:8" ht="12.75" customHeight="1">
      <c r="A58" s="234"/>
      <c r="B58" s="248"/>
      <c r="C58" s="250"/>
      <c r="D58" s="233"/>
      <c r="E58" s="233"/>
      <c r="F58" s="233"/>
      <c r="G58" s="233"/>
      <c r="H58" s="233"/>
    </row>
    <row r="59" spans="1:8" ht="12.75" customHeight="1">
      <c r="A59" s="234">
        <v>27</v>
      </c>
      <c r="B59" s="247">
        <v>27</v>
      </c>
      <c r="C59" s="249" t="s">
        <v>87</v>
      </c>
      <c r="D59" s="232" t="s">
        <v>88</v>
      </c>
      <c r="E59" s="232" t="s">
        <v>86</v>
      </c>
      <c r="F59" s="232" t="s">
        <v>91</v>
      </c>
      <c r="G59" s="232"/>
      <c r="H59" s="232" t="s">
        <v>89</v>
      </c>
    </row>
    <row r="60" spans="1:8" ht="12.75" customHeight="1">
      <c r="A60" s="234"/>
      <c r="B60" s="248"/>
      <c r="C60" s="250"/>
      <c r="D60" s="233"/>
      <c r="E60" s="233"/>
      <c r="F60" s="233"/>
      <c r="G60" s="233"/>
      <c r="H60" s="233"/>
    </row>
    <row r="61" spans="1:8" ht="12.75" customHeight="1">
      <c r="A61" s="241"/>
      <c r="B61" s="242">
        <v>28</v>
      </c>
      <c r="C61" s="229"/>
      <c r="D61" s="246"/>
      <c r="E61" s="235"/>
      <c r="F61" s="243"/>
      <c r="G61" s="244"/>
      <c r="H61" s="229"/>
    </row>
    <row r="62" spans="1:8" ht="12.75" customHeight="1">
      <c r="A62" s="241"/>
      <c r="B62" s="242"/>
      <c r="C62" s="230"/>
      <c r="D62" s="238"/>
      <c r="E62" s="236"/>
      <c r="F62" s="243"/>
      <c r="G62" s="245"/>
      <c r="H62" s="230"/>
    </row>
    <row r="63" spans="1:8" ht="12.75" customHeight="1">
      <c r="A63" s="241"/>
      <c r="B63" s="242">
        <v>29</v>
      </c>
      <c r="C63" s="229"/>
      <c r="D63" s="246"/>
      <c r="E63" s="235"/>
      <c r="F63" s="243"/>
      <c r="G63" s="244"/>
      <c r="H63" s="229"/>
    </row>
    <row r="64" spans="1:8" ht="12.75" customHeight="1">
      <c r="A64" s="241"/>
      <c r="B64" s="242"/>
      <c r="C64" s="230"/>
      <c r="D64" s="238"/>
      <c r="E64" s="236"/>
      <c r="F64" s="243"/>
      <c r="G64" s="245"/>
      <c r="H64" s="230"/>
    </row>
    <row r="65" spans="1:8" ht="12.75" customHeight="1">
      <c r="A65" s="241"/>
      <c r="B65" s="242">
        <v>30</v>
      </c>
      <c r="C65" s="229"/>
      <c r="D65" s="246"/>
      <c r="E65" s="235"/>
      <c r="F65" s="243"/>
      <c r="G65" s="244"/>
      <c r="H65" s="229"/>
    </row>
    <row r="66" spans="1:8" ht="12.75" customHeight="1">
      <c r="A66" s="241"/>
      <c r="B66" s="242"/>
      <c r="C66" s="230"/>
      <c r="D66" s="238"/>
      <c r="E66" s="236"/>
      <c r="F66" s="243"/>
      <c r="G66" s="245"/>
      <c r="H66" s="230"/>
    </row>
    <row r="67" spans="1:8" ht="12.75">
      <c r="A67" s="241"/>
      <c r="B67" s="242">
        <v>31</v>
      </c>
      <c r="C67" s="229"/>
      <c r="D67" s="246"/>
      <c r="E67" s="235"/>
      <c r="F67" s="243"/>
      <c r="G67" s="244"/>
      <c r="H67" s="229"/>
    </row>
    <row r="68" spans="1:8" ht="12.75">
      <c r="A68" s="241"/>
      <c r="B68" s="242"/>
      <c r="C68" s="230"/>
      <c r="D68" s="238"/>
      <c r="E68" s="236"/>
      <c r="F68" s="243"/>
      <c r="G68" s="245"/>
      <c r="H68" s="230"/>
    </row>
    <row r="69" spans="1:8" ht="12.75">
      <c r="A69" s="241"/>
      <c r="B69" s="242">
        <v>32</v>
      </c>
      <c r="C69" s="229"/>
      <c r="D69" s="246"/>
      <c r="E69" s="235"/>
      <c r="F69" s="243"/>
      <c r="G69" s="244"/>
      <c r="H69" s="229"/>
    </row>
    <row r="70" spans="1:8" ht="12.75">
      <c r="A70" s="241"/>
      <c r="B70" s="242"/>
      <c r="C70" s="230"/>
      <c r="D70" s="238"/>
      <c r="E70" s="236"/>
      <c r="F70" s="243"/>
      <c r="G70" s="245"/>
      <c r="H70" s="230"/>
    </row>
  </sheetData>
  <sheetProtection/>
  <mergeCells count="267"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  <mergeCell ref="D29:D30"/>
    <mergeCell ref="G69:G70"/>
    <mergeCell ref="C69:C70"/>
    <mergeCell ref="D69:D70"/>
    <mergeCell ref="E69:E70"/>
    <mergeCell ref="F69:F70"/>
    <mergeCell ref="C67:C68"/>
    <mergeCell ref="D67:D68"/>
    <mergeCell ref="C59:C60"/>
    <mergeCell ref="D65:D66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E33:E34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F25:F26"/>
    <mergeCell ref="A25:A26"/>
    <mergeCell ref="B25:B26"/>
    <mergeCell ref="A27:A28"/>
    <mergeCell ref="B27:B28"/>
    <mergeCell ref="C25:C26"/>
    <mergeCell ref="D25:D26"/>
    <mergeCell ref="A21:A22"/>
    <mergeCell ref="B21:B22"/>
    <mergeCell ref="E21:E22"/>
    <mergeCell ref="G21:G22"/>
    <mergeCell ref="C21:C22"/>
    <mergeCell ref="A23:A24"/>
    <mergeCell ref="B23:B24"/>
    <mergeCell ref="C23:C24"/>
    <mergeCell ref="D23:D24"/>
    <mergeCell ref="A17:A18"/>
    <mergeCell ref="B17:B18"/>
    <mergeCell ref="C19:C20"/>
    <mergeCell ref="D19:D20"/>
    <mergeCell ref="A19:A20"/>
    <mergeCell ref="B19:B20"/>
    <mergeCell ref="E17:E18"/>
    <mergeCell ref="G17:G18"/>
    <mergeCell ref="F17:F18"/>
    <mergeCell ref="C17:C18"/>
    <mergeCell ref="D17:D18"/>
    <mergeCell ref="A15:A16"/>
    <mergeCell ref="B15:B16"/>
    <mergeCell ref="C15:C16"/>
    <mergeCell ref="D15:D16"/>
    <mergeCell ref="E15:E16"/>
    <mergeCell ref="G15:G16"/>
    <mergeCell ref="F13:F14"/>
    <mergeCell ref="F15:F16"/>
    <mergeCell ref="B7:B8"/>
    <mergeCell ref="C7:C8"/>
    <mergeCell ref="E13:E14"/>
    <mergeCell ref="G13:G14"/>
    <mergeCell ref="D13:D14"/>
    <mergeCell ref="B11:B12"/>
    <mergeCell ref="C11:C12"/>
    <mergeCell ref="D11:D12"/>
    <mergeCell ref="E35:E36"/>
    <mergeCell ref="G35:G36"/>
    <mergeCell ref="F35:F36"/>
    <mergeCell ref="F19:F20"/>
    <mergeCell ref="F21:F22"/>
    <mergeCell ref="E23:E24"/>
    <mergeCell ref="G23:G24"/>
    <mergeCell ref="E25:E26"/>
    <mergeCell ref="G25:G26"/>
    <mergeCell ref="F23:F24"/>
    <mergeCell ref="G37:G38"/>
    <mergeCell ref="F37:F38"/>
    <mergeCell ref="E39:E40"/>
    <mergeCell ref="G39:G40"/>
    <mergeCell ref="F39:F40"/>
    <mergeCell ref="E41:E42"/>
    <mergeCell ref="G41:G42"/>
    <mergeCell ref="F41:F42"/>
    <mergeCell ref="B35:B36"/>
    <mergeCell ref="B37:B38"/>
    <mergeCell ref="B39:B40"/>
    <mergeCell ref="B41:B42"/>
    <mergeCell ref="C37:C38"/>
    <mergeCell ref="D37:D38"/>
    <mergeCell ref="E37:E38"/>
    <mergeCell ref="A43:A44"/>
    <mergeCell ref="B43:B44"/>
    <mergeCell ref="C41:C42"/>
    <mergeCell ref="D41:D42"/>
    <mergeCell ref="A35:A36"/>
    <mergeCell ref="A37:A38"/>
    <mergeCell ref="A39:A40"/>
    <mergeCell ref="A41:A42"/>
    <mergeCell ref="E43:E44"/>
    <mergeCell ref="G43:G44"/>
    <mergeCell ref="A45:A46"/>
    <mergeCell ref="B45:B46"/>
    <mergeCell ref="C45:C46"/>
    <mergeCell ref="D45:D46"/>
    <mergeCell ref="E45:E46"/>
    <mergeCell ref="G45:G46"/>
    <mergeCell ref="F43:F44"/>
    <mergeCell ref="F45:F46"/>
    <mergeCell ref="A49:A50"/>
    <mergeCell ref="B49:B50"/>
    <mergeCell ref="C49:C50"/>
    <mergeCell ref="D49:D50"/>
    <mergeCell ref="A47:A48"/>
    <mergeCell ref="B47:B48"/>
    <mergeCell ref="E47:E48"/>
    <mergeCell ref="G47:G48"/>
    <mergeCell ref="A51:A52"/>
    <mergeCell ref="B51:B52"/>
    <mergeCell ref="E51:E52"/>
    <mergeCell ref="G51:G52"/>
    <mergeCell ref="D51:D52"/>
    <mergeCell ref="C51:C52"/>
    <mergeCell ref="F51:F52"/>
    <mergeCell ref="E53:E54"/>
    <mergeCell ref="G53:G54"/>
    <mergeCell ref="F53:F54"/>
    <mergeCell ref="F47:F48"/>
    <mergeCell ref="F49:F50"/>
    <mergeCell ref="E49:E50"/>
    <mergeCell ref="G49:G50"/>
    <mergeCell ref="A53:A54"/>
    <mergeCell ref="B53:B54"/>
    <mergeCell ref="C53:C54"/>
    <mergeCell ref="D53:D54"/>
    <mergeCell ref="E57:E58"/>
    <mergeCell ref="G57:G58"/>
    <mergeCell ref="F57:F58"/>
    <mergeCell ref="A55:A56"/>
    <mergeCell ref="B55:B56"/>
    <mergeCell ref="E55:E56"/>
    <mergeCell ref="G55:G56"/>
    <mergeCell ref="C55:C56"/>
    <mergeCell ref="D55:D56"/>
    <mergeCell ref="F55:F56"/>
    <mergeCell ref="A57:A58"/>
    <mergeCell ref="B57:B58"/>
    <mergeCell ref="C57:C58"/>
    <mergeCell ref="D57:D58"/>
    <mergeCell ref="E59:E60"/>
    <mergeCell ref="G59:G60"/>
    <mergeCell ref="D59:D60"/>
    <mergeCell ref="A61:A62"/>
    <mergeCell ref="B61:B62"/>
    <mergeCell ref="C61:C62"/>
    <mergeCell ref="D61:D62"/>
    <mergeCell ref="E61:E62"/>
    <mergeCell ref="G61:G62"/>
    <mergeCell ref="F59:F60"/>
    <mergeCell ref="F61:F62"/>
    <mergeCell ref="A63:A64"/>
    <mergeCell ref="B63:B64"/>
    <mergeCell ref="E63:E64"/>
    <mergeCell ref="C63:C64"/>
    <mergeCell ref="D63:D64"/>
    <mergeCell ref="A59:A60"/>
    <mergeCell ref="B59:B60"/>
    <mergeCell ref="G67:G68"/>
    <mergeCell ref="E65:E66"/>
    <mergeCell ref="G65:G66"/>
    <mergeCell ref="F63:F64"/>
    <mergeCell ref="F65:F66"/>
    <mergeCell ref="G63:G64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A5:A6"/>
    <mergeCell ref="F7:F8"/>
    <mergeCell ref="F9:F10"/>
    <mergeCell ref="F11:F12"/>
    <mergeCell ref="B5:B6"/>
    <mergeCell ref="C5:C6"/>
    <mergeCell ref="D5:D6"/>
    <mergeCell ref="D9:D10"/>
    <mergeCell ref="A9:A10"/>
    <mergeCell ref="D7:D8"/>
    <mergeCell ref="H17:H18"/>
    <mergeCell ref="H19:H20"/>
    <mergeCell ref="E5:F6"/>
    <mergeCell ref="H5:H6"/>
    <mergeCell ref="H7:H8"/>
    <mergeCell ref="H9:H10"/>
    <mergeCell ref="G5:G6"/>
    <mergeCell ref="G7:G8"/>
    <mergeCell ref="G9:G10"/>
    <mergeCell ref="E7:E8"/>
    <mergeCell ref="A7:A8"/>
    <mergeCell ref="H11:H12"/>
    <mergeCell ref="H13:H14"/>
    <mergeCell ref="H15:H16"/>
    <mergeCell ref="A11:A12"/>
    <mergeCell ref="B9:B10"/>
    <mergeCell ref="C9:C10"/>
    <mergeCell ref="A13:A14"/>
    <mergeCell ref="B13:B14"/>
    <mergeCell ref="C13:C14"/>
    <mergeCell ref="H41:H42"/>
    <mergeCell ref="H53:H54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55:H56"/>
    <mergeCell ref="H57:H58"/>
    <mergeCell ref="H43:H44"/>
    <mergeCell ref="H45:H46"/>
    <mergeCell ref="H47:H48"/>
    <mergeCell ref="H49:H50"/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F66">
      <selection activeCell="J96" sqref="J79:R99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6" max="6" width="20.7109375" style="0" customWidth="1"/>
    <col min="10" max="10" width="5.8515625" style="0" customWidth="1"/>
    <col min="11" max="11" width="7.140625" style="0" customWidth="1"/>
    <col min="12" max="12" width="22.7109375" style="0" customWidth="1"/>
    <col min="15" max="15" width="22.00390625" style="0" customWidth="1"/>
    <col min="16" max="16" width="7.7109375" style="0" customWidth="1"/>
  </cols>
  <sheetData>
    <row r="1" spans="2:18" ht="15.75" customHeight="1">
      <c r="B1" s="313" t="s">
        <v>44</v>
      </c>
      <c r="C1" s="313"/>
      <c r="D1" s="313"/>
      <c r="E1" s="313"/>
      <c r="F1" s="313"/>
      <c r="G1" s="313"/>
      <c r="H1" s="313"/>
      <c r="I1" s="313"/>
      <c r="K1" s="313" t="s">
        <v>44</v>
      </c>
      <c r="L1" s="313"/>
      <c r="M1" s="313"/>
      <c r="N1" s="313"/>
      <c r="O1" s="313"/>
      <c r="P1" s="313"/>
      <c r="Q1" s="313"/>
      <c r="R1" s="313"/>
    </row>
    <row r="2" spans="2:18" ht="15.75" customHeight="1">
      <c r="B2" s="314" t="str">
        <f>'пр.взв.'!D4</f>
        <v>в.к. 62  кг.</v>
      </c>
      <c r="C2" s="315"/>
      <c r="D2" s="315"/>
      <c r="E2" s="315"/>
      <c r="F2" s="315"/>
      <c r="G2" s="315"/>
      <c r="H2" s="315"/>
      <c r="I2" s="315"/>
      <c r="K2" s="314" t="str">
        <f>'пр.взв.'!D4</f>
        <v>в.к. 62  кг.</v>
      </c>
      <c r="L2" s="315"/>
      <c r="M2" s="315"/>
      <c r="N2" s="315"/>
      <c r="O2" s="315"/>
      <c r="P2" s="315"/>
      <c r="Q2" s="315"/>
      <c r="R2" s="315"/>
    </row>
    <row r="3" spans="2:18" ht="16.5" thickBot="1">
      <c r="B3" s="84" t="s">
        <v>37</v>
      </c>
      <c r="C3" s="86" t="s">
        <v>45</v>
      </c>
      <c r="D3" s="85" t="s">
        <v>38</v>
      </c>
      <c r="E3" s="86"/>
      <c r="F3" s="84"/>
      <c r="G3" s="86"/>
      <c r="H3" s="86"/>
      <c r="I3" s="86"/>
      <c r="J3" s="86"/>
      <c r="K3" s="84" t="s">
        <v>1</v>
      </c>
      <c r="L3" s="86" t="s">
        <v>45</v>
      </c>
      <c r="M3" s="85" t="s">
        <v>38</v>
      </c>
      <c r="N3" s="86"/>
      <c r="O3" s="84"/>
      <c r="P3" s="86"/>
      <c r="Q3" s="86"/>
      <c r="R3" s="86"/>
    </row>
    <row r="4" spans="1:18" ht="12.75" customHeight="1">
      <c r="A4" s="290" t="s">
        <v>46</v>
      </c>
      <c r="B4" s="292" t="s">
        <v>5</v>
      </c>
      <c r="C4" s="282" t="s">
        <v>6</v>
      </c>
      <c r="D4" s="282" t="s">
        <v>15</v>
      </c>
      <c r="E4" s="282" t="s">
        <v>16</v>
      </c>
      <c r="F4" s="282" t="s">
        <v>17</v>
      </c>
      <c r="G4" s="284" t="s">
        <v>47</v>
      </c>
      <c r="H4" s="286" t="s">
        <v>48</v>
      </c>
      <c r="I4" s="288" t="s">
        <v>19</v>
      </c>
      <c r="J4" s="290" t="s">
        <v>46</v>
      </c>
      <c r="K4" s="292" t="s">
        <v>5</v>
      </c>
      <c r="L4" s="282" t="s">
        <v>6</v>
      </c>
      <c r="M4" s="282" t="s">
        <v>15</v>
      </c>
      <c r="N4" s="282" t="s">
        <v>16</v>
      </c>
      <c r="O4" s="282" t="s">
        <v>17</v>
      </c>
      <c r="P4" s="284" t="s">
        <v>47</v>
      </c>
      <c r="Q4" s="286" t="s">
        <v>48</v>
      </c>
      <c r="R4" s="288" t="s">
        <v>19</v>
      </c>
    </row>
    <row r="5" spans="1:18" ht="13.5" customHeight="1" thickBot="1">
      <c r="A5" s="291"/>
      <c r="B5" s="308" t="s">
        <v>40</v>
      </c>
      <c r="C5" s="283"/>
      <c r="D5" s="283"/>
      <c r="E5" s="283"/>
      <c r="F5" s="283"/>
      <c r="G5" s="285"/>
      <c r="H5" s="287"/>
      <c r="I5" s="289" t="s">
        <v>41</v>
      </c>
      <c r="J5" s="291"/>
      <c r="K5" s="308" t="s">
        <v>40</v>
      </c>
      <c r="L5" s="283"/>
      <c r="M5" s="283"/>
      <c r="N5" s="283"/>
      <c r="O5" s="283"/>
      <c r="P5" s="285"/>
      <c r="Q5" s="287"/>
      <c r="R5" s="289" t="s">
        <v>41</v>
      </c>
    </row>
    <row r="6" spans="1:18" ht="12.75">
      <c r="A6" s="303">
        <v>1</v>
      </c>
      <c r="B6" s="311">
        <v>1</v>
      </c>
      <c r="C6" s="269" t="str">
        <f>VLOOKUP(B6,'пр.взв.'!B7:G70,2,FALSE)</f>
        <v>ВЛАСКИН Дмитрий Владимирович</v>
      </c>
      <c r="D6" s="266" t="str">
        <f>VLOOKUP(B6,'пр.взв.'!B7:G70,3,FALSE)</f>
        <v>08.09.1993 кмс</v>
      </c>
      <c r="E6" s="266" t="str">
        <f>VLOOKUP(B6,'пр.взв.'!B7:G70,4,FALSE)</f>
        <v>ПФО</v>
      </c>
      <c r="F6" s="259"/>
      <c r="G6" s="267"/>
      <c r="H6" s="245"/>
      <c r="I6" s="238"/>
      <c r="J6" s="276">
        <v>7</v>
      </c>
      <c r="K6" s="311">
        <v>2</v>
      </c>
      <c r="L6" s="269" t="str">
        <f>VLOOKUP(K6,'пр.взв.'!B7:G70,2,FALSE)</f>
        <v>ОСИНЦЕВ Егор Михайлович</v>
      </c>
      <c r="M6" s="266" t="str">
        <f>VLOOKUP(K6,'пр.взв.'!B7:G70,3,FALSE)</f>
        <v>28.11.1994 кмс</v>
      </c>
      <c r="N6" s="266" t="str">
        <f>VLOOKUP(K6,'пр.взв.'!B7:G70,4,FALSE)</f>
        <v>УФО</v>
      </c>
      <c r="O6" s="259"/>
      <c r="P6" s="267"/>
      <c r="Q6" s="245"/>
      <c r="R6" s="238"/>
    </row>
    <row r="7" spans="1:18" ht="12.75">
      <c r="A7" s="304"/>
      <c r="B7" s="310"/>
      <c r="C7" s="255"/>
      <c r="D7" s="257"/>
      <c r="E7" s="257"/>
      <c r="F7" s="257"/>
      <c r="G7" s="257"/>
      <c r="H7" s="261"/>
      <c r="I7" s="234"/>
      <c r="J7" s="263"/>
      <c r="K7" s="310"/>
      <c r="L7" s="255"/>
      <c r="M7" s="257"/>
      <c r="N7" s="257"/>
      <c r="O7" s="257"/>
      <c r="P7" s="257"/>
      <c r="Q7" s="261"/>
      <c r="R7" s="234"/>
    </row>
    <row r="8" spans="1:18" ht="12.75">
      <c r="A8" s="304"/>
      <c r="B8" s="309">
        <v>17</v>
      </c>
      <c r="C8" s="254" t="str">
        <f>VLOOKUP(B8,'пр.взв.'!B9:G72,2,FALSE)</f>
        <v>ТУРКАН-СУРИНОВИЧ Роман Альбертович</v>
      </c>
      <c r="D8" s="256" t="str">
        <f>VLOOKUP(B8,'пр.взв.'!B1:G72,3,FALSE)</f>
        <v>18.09.1993 кмс</v>
      </c>
      <c r="E8" s="256" t="str">
        <f>VLOOKUP(B8,'пр.взв.'!B1:G72,4,FALSE)</f>
        <v>ДВФО</v>
      </c>
      <c r="F8" s="258"/>
      <c r="G8" s="258"/>
      <c r="H8" s="237"/>
      <c r="I8" s="237"/>
      <c r="J8" s="263"/>
      <c r="K8" s="309">
        <v>18</v>
      </c>
      <c r="L8" s="254" t="str">
        <f>VLOOKUP(K8,'пр.взв.'!B1:G72,2,FALSE)</f>
        <v>ШИШКИН Юрий Алексеевич</v>
      </c>
      <c r="M8" s="256" t="str">
        <f>VLOOKUP(K8,'пр.взв.'!B1:G72,3,FALSE)</f>
        <v>15.06.1992 кмс</v>
      </c>
      <c r="N8" s="256" t="str">
        <f>VLOOKUP(K8,'пр.взв.'!B1:G72,4,FALSE)</f>
        <v>СФО</v>
      </c>
      <c r="O8" s="258"/>
      <c r="P8" s="258"/>
      <c r="Q8" s="237"/>
      <c r="R8" s="237"/>
    </row>
    <row r="9" spans="1:18" ht="13.5" thickBot="1">
      <c r="A9" s="307"/>
      <c r="B9" s="312"/>
      <c r="C9" s="271"/>
      <c r="D9" s="272"/>
      <c r="E9" s="272"/>
      <c r="F9" s="273"/>
      <c r="G9" s="273"/>
      <c r="H9" s="202"/>
      <c r="I9" s="202"/>
      <c r="J9" s="274"/>
      <c r="K9" s="312"/>
      <c r="L9" s="271"/>
      <c r="M9" s="272"/>
      <c r="N9" s="272"/>
      <c r="O9" s="273"/>
      <c r="P9" s="273"/>
      <c r="Q9" s="202"/>
      <c r="R9" s="202"/>
    </row>
    <row r="10" spans="1:18" ht="12.75">
      <c r="A10" s="303">
        <v>2</v>
      </c>
      <c r="B10" s="311">
        <v>9</v>
      </c>
      <c r="C10" s="277" t="str">
        <f>VLOOKUP(B10,'пр.взв.'!B1:G74,2,FALSE)</f>
        <v>БОРЩЕНКО Даниил Николаевич</v>
      </c>
      <c r="D10" s="275" t="str">
        <f>VLOOKUP(B10,'пр.взв.'!B1:G74,3,FALSE)</f>
        <v>14.07.1992 мс</v>
      </c>
      <c r="E10" s="275" t="str">
        <f>VLOOKUP(B10,'пр.взв.'!B11:G74,4,FALSE)</f>
        <v>СФО</v>
      </c>
      <c r="F10" s="278"/>
      <c r="G10" s="279"/>
      <c r="H10" s="280"/>
      <c r="I10" s="275"/>
      <c r="J10" s="276">
        <v>8</v>
      </c>
      <c r="K10" s="311">
        <v>10</v>
      </c>
      <c r="L10" s="277" t="str">
        <f>VLOOKUP(K10,'пр.взв.'!B1:G74,2,FALSE)</f>
        <v>ТАГИЕВ Эльшад Рашид оглы</v>
      </c>
      <c r="M10" s="275" t="str">
        <f>VLOOKUP(K10,'пр.взв.'!B1:G74,3,FALSE)</f>
        <v>10.08.1993 кмс</v>
      </c>
      <c r="N10" s="275" t="str">
        <f>VLOOKUP(K10,'пр.взв.'!B1:G74,4,FALSE)</f>
        <v>СЗФО</v>
      </c>
      <c r="O10" s="278"/>
      <c r="P10" s="279"/>
      <c r="Q10" s="280"/>
      <c r="R10" s="275"/>
    </row>
    <row r="11" spans="1:18" ht="12.75">
      <c r="A11" s="304"/>
      <c r="B11" s="310"/>
      <c r="C11" s="255"/>
      <c r="D11" s="257"/>
      <c r="E11" s="257"/>
      <c r="F11" s="257"/>
      <c r="G11" s="257"/>
      <c r="H11" s="261"/>
      <c r="I11" s="234"/>
      <c r="J11" s="263"/>
      <c r="K11" s="310"/>
      <c r="L11" s="255"/>
      <c r="M11" s="257"/>
      <c r="N11" s="257"/>
      <c r="O11" s="257"/>
      <c r="P11" s="257"/>
      <c r="Q11" s="261"/>
      <c r="R11" s="234"/>
    </row>
    <row r="12" spans="1:18" ht="12.75">
      <c r="A12" s="304"/>
      <c r="B12" s="309">
        <v>25</v>
      </c>
      <c r="C12" s="254" t="str">
        <f>VLOOKUP(B12,'пр.взв.'!B1:G76,2,FALSE)</f>
        <v>МАСЛОВ Виталий Владимирович</v>
      </c>
      <c r="D12" s="256" t="str">
        <f>VLOOKUP(B12,'пр.взв.'!B1:G76,3,FALSE)</f>
        <v>23.05.1994 кмс</v>
      </c>
      <c r="E12" s="256" t="str">
        <f>VLOOKUP(B12,'пр.взв.'!B13:G76,4,FALSE)</f>
        <v>УФО</v>
      </c>
      <c r="F12" s="258"/>
      <c r="G12" s="258"/>
      <c r="H12" s="237"/>
      <c r="I12" s="237"/>
      <c r="J12" s="263"/>
      <c r="K12" s="309">
        <v>26</v>
      </c>
      <c r="L12" s="254" t="str">
        <f>VLOOKUP(K12,'пр.взв.'!B1:G76,2,FALSE)</f>
        <v>МЕХТИЕВ Аюб Ханпашаевич</v>
      </c>
      <c r="M12" s="256" t="str">
        <f>VLOOKUP(K12,'пр.взв.'!B1:G76,3,FALSE)</f>
        <v>06.06.1992 мс</v>
      </c>
      <c r="N12" s="256" t="str">
        <f>VLOOKUP(K12,'пр.взв.'!B1:G76,4,FALSE)</f>
        <v>СКФО</v>
      </c>
      <c r="O12" s="258"/>
      <c r="P12" s="258"/>
      <c r="Q12" s="237"/>
      <c r="R12" s="237"/>
    </row>
    <row r="13" spans="1:18" ht="13.5" thickBot="1">
      <c r="A13" s="307"/>
      <c r="B13" s="312"/>
      <c r="C13" s="271"/>
      <c r="D13" s="272"/>
      <c r="E13" s="272"/>
      <c r="F13" s="273"/>
      <c r="G13" s="273"/>
      <c r="H13" s="202"/>
      <c r="I13" s="202"/>
      <c r="J13" s="274"/>
      <c r="K13" s="312"/>
      <c r="L13" s="271"/>
      <c r="M13" s="272"/>
      <c r="N13" s="272"/>
      <c r="O13" s="273"/>
      <c r="P13" s="273"/>
      <c r="Q13" s="202"/>
      <c r="R13" s="202"/>
    </row>
    <row r="14" spans="1:18" ht="12.75">
      <c r="A14" s="303">
        <v>3</v>
      </c>
      <c r="B14" s="311">
        <v>5</v>
      </c>
      <c r="C14" s="269" t="str">
        <f>VLOOKUP(B14,'пр.взв.'!B1:G78,2,FALSE)</f>
        <v>ТОЛКАЧЕВ Андрей Александрович</v>
      </c>
      <c r="D14" s="266" t="str">
        <f>VLOOKUP(B14,'пр.взв.'!B1:G78,3,FALSE)</f>
        <v>08.09.1992 мс</v>
      </c>
      <c r="E14" s="266" t="str">
        <f>VLOOKUP(B14,'пр.взв.'!B15:G78,4,FALSE)</f>
        <v>ЦФО</v>
      </c>
      <c r="F14" s="259"/>
      <c r="G14" s="267"/>
      <c r="H14" s="245"/>
      <c r="I14" s="238"/>
      <c r="J14" s="276">
        <v>9</v>
      </c>
      <c r="K14" s="311">
        <v>6</v>
      </c>
      <c r="L14" s="269" t="str">
        <f>VLOOKUP(K14,'пр.взв.'!B1:G78,2,FALSE)</f>
        <v>ЦЫПЛЕНКОВ Анатолий Игоревич</v>
      </c>
      <c r="M14" s="266" t="str">
        <f>VLOOKUP(K14,'пр.взв.'!B1:G78,3,FALSE)</f>
        <v>03.12.1993 кмс</v>
      </c>
      <c r="N14" s="266" t="str">
        <f>VLOOKUP(K14,'пр.взв.'!B1:G78,4,FALSE)</f>
        <v>ЦФО</v>
      </c>
      <c r="O14" s="259"/>
      <c r="P14" s="267"/>
      <c r="Q14" s="245"/>
      <c r="R14" s="238"/>
    </row>
    <row r="15" spans="1:18" ht="12.75">
      <c r="A15" s="304"/>
      <c r="B15" s="310"/>
      <c r="C15" s="255"/>
      <c r="D15" s="257"/>
      <c r="E15" s="257"/>
      <c r="F15" s="257"/>
      <c r="G15" s="257"/>
      <c r="H15" s="261"/>
      <c r="I15" s="234"/>
      <c r="J15" s="263"/>
      <c r="K15" s="310"/>
      <c r="L15" s="255"/>
      <c r="M15" s="257"/>
      <c r="N15" s="257"/>
      <c r="O15" s="257"/>
      <c r="P15" s="257"/>
      <c r="Q15" s="261"/>
      <c r="R15" s="234"/>
    </row>
    <row r="16" spans="1:18" ht="12.75">
      <c r="A16" s="304"/>
      <c r="B16" s="309">
        <v>21</v>
      </c>
      <c r="C16" s="254" t="str">
        <f>VLOOKUP(B16,'пр.взв.'!B1:G80,2,FALSE)</f>
        <v>КОБЗЕВ Андрей Витальевич</v>
      </c>
      <c r="D16" s="256" t="str">
        <f>VLOOKUP(B16,'пр.взв.'!B1:G80,3,FALSE)</f>
        <v>19.08.1992 кмс</v>
      </c>
      <c r="E16" s="256" t="str">
        <f>VLOOKUP(B16,'пр.взв.'!B17:G80,4,FALSE)</f>
        <v>Мос</v>
      </c>
      <c r="F16" s="258"/>
      <c r="G16" s="258"/>
      <c r="H16" s="237"/>
      <c r="I16" s="237"/>
      <c r="J16" s="263"/>
      <c r="K16" s="309">
        <v>22</v>
      </c>
      <c r="L16" s="254" t="str">
        <f>VLOOKUP(K16,'пр.взв.'!B1:G80,2,FALSE)</f>
        <v>БУРДАЕВ Роман Михайлович</v>
      </c>
      <c r="M16" s="256" t="str">
        <f>VLOOKUP(K16,'пр.взв.'!B1:G80,3,FALSE)</f>
        <v>22.05.1993 кмс</v>
      </c>
      <c r="N16" s="256" t="str">
        <f>VLOOKUP(K16,'пр.взв.'!B1:G80,4,FALSE)</f>
        <v>ПФО</v>
      </c>
      <c r="O16" s="258"/>
      <c r="P16" s="258"/>
      <c r="Q16" s="237"/>
      <c r="R16" s="237"/>
    </row>
    <row r="17" spans="1:18" ht="13.5" thickBot="1">
      <c r="A17" s="307"/>
      <c r="B17" s="312"/>
      <c r="C17" s="271"/>
      <c r="D17" s="272"/>
      <c r="E17" s="272"/>
      <c r="F17" s="273"/>
      <c r="G17" s="273"/>
      <c r="H17" s="202"/>
      <c r="I17" s="202"/>
      <c r="J17" s="274"/>
      <c r="K17" s="312"/>
      <c r="L17" s="271"/>
      <c r="M17" s="272"/>
      <c r="N17" s="272"/>
      <c r="O17" s="273"/>
      <c r="P17" s="273"/>
      <c r="Q17" s="202"/>
      <c r="R17" s="202"/>
    </row>
    <row r="18" spans="1:18" ht="12.75" hidden="1">
      <c r="A18" s="303">
        <v>4</v>
      </c>
      <c r="B18" s="311">
        <v>13</v>
      </c>
      <c r="C18" s="277" t="str">
        <f>VLOOKUP(B18,'пр.взв.'!B1:G82,2,FALSE)</f>
        <v>КУВАРИН Алексей Сергеевич </v>
      </c>
      <c r="D18" s="275" t="str">
        <f>VLOOKUP(B18,'пр.взв.'!B1:G82,3,FALSE)</f>
        <v>20.10.1992 кмс</v>
      </c>
      <c r="E18" s="275" t="str">
        <f>VLOOKUP(B18,'пр.взв.'!B19:G82,4,FALSE)</f>
        <v>ПФО</v>
      </c>
      <c r="F18" s="278"/>
      <c r="G18" s="279"/>
      <c r="H18" s="280"/>
      <c r="I18" s="275"/>
      <c r="J18" s="276">
        <v>12</v>
      </c>
      <c r="K18" s="311">
        <v>14</v>
      </c>
      <c r="L18" s="277" t="str">
        <f>VLOOKUP(K18,'пр.взв.'!B1:G82,2,FALSE)</f>
        <v>МАГДИЧ Евгений Александрович</v>
      </c>
      <c r="M18" s="275" t="str">
        <f>VLOOKUP(K18,'пр.взв.'!B1:G82,3,FALSE)</f>
        <v>12.08.1993 кмс</v>
      </c>
      <c r="N18" s="275" t="str">
        <f>VLOOKUP(K18,'пр.взв.'!B1:G82,4,FALSE)</f>
        <v>Мос</v>
      </c>
      <c r="O18" s="257"/>
      <c r="P18" s="260"/>
      <c r="Q18" s="261"/>
      <c r="R18" s="256"/>
    </row>
    <row r="19" spans="1:18" ht="12.75" hidden="1">
      <c r="A19" s="304"/>
      <c r="B19" s="310"/>
      <c r="C19" s="255"/>
      <c r="D19" s="257"/>
      <c r="E19" s="257"/>
      <c r="F19" s="257"/>
      <c r="G19" s="257"/>
      <c r="H19" s="261"/>
      <c r="I19" s="234"/>
      <c r="J19" s="263"/>
      <c r="K19" s="310"/>
      <c r="L19" s="255"/>
      <c r="M19" s="257"/>
      <c r="N19" s="257"/>
      <c r="O19" s="257"/>
      <c r="P19" s="257"/>
      <c r="Q19" s="261"/>
      <c r="R19" s="234"/>
    </row>
    <row r="20" spans="1:18" ht="12.75" hidden="1">
      <c r="A20" s="304"/>
      <c r="B20" s="309">
        <v>29</v>
      </c>
      <c r="C20" s="254">
        <f>VLOOKUP(B20,'пр.взв.'!B2:G84,2,FALSE)</f>
        <v>0</v>
      </c>
      <c r="D20" s="256">
        <f>VLOOKUP(B20,'пр.взв.'!B2:G84,3,FALSE)</f>
        <v>0</v>
      </c>
      <c r="E20" s="256">
        <f>VLOOKUP(B20,'пр.взв.'!B21:G84,4,FALSE)</f>
        <v>0</v>
      </c>
      <c r="F20" s="258"/>
      <c r="G20" s="258"/>
      <c r="H20" s="237"/>
      <c r="I20" s="237"/>
      <c r="J20" s="263"/>
      <c r="K20" s="309">
        <v>30</v>
      </c>
      <c r="L20" s="254">
        <f>VLOOKUP(K20,'пр.взв.'!B2:G84,2,FALSE)</f>
        <v>0</v>
      </c>
      <c r="M20" s="256">
        <f>VLOOKUP(K20,'пр.взв.'!B2:G84,3,FALSE)</f>
        <v>0</v>
      </c>
      <c r="N20" s="256">
        <f>VLOOKUP(K20,'пр.взв.'!B2:G84,4,FALSE)</f>
        <v>0</v>
      </c>
      <c r="O20" s="258"/>
      <c r="P20" s="258"/>
      <c r="Q20" s="237"/>
      <c r="R20" s="237"/>
    </row>
    <row r="21" spans="1:18" ht="13.5" hidden="1" thickBot="1">
      <c r="A21" s="307"/>
      <c r="B21" s="312"/>
      <c r="C21" s="271"/>
      <c r="D21" s="272"/>
      <c r="E21" s="272"/>
      <c r="F21" s="273"/>
      <c r="G21" s="273"/>
      <c r="H21" s="202"/>
      <c r="I21" s="202"/>
      <c r="J21" s="274"/>
      <c r="K21" s="312"/>
      <c r="L21" s="271"/>
      <c r="M21" s="272"/>
      <c r="N21" s="272"/>
      <c r="O21" s="273"/>
      <c r="P21" s="273"/>
      <c r="Q21" s="202"/>
      <c r="R21" s="202"/>
    </row>
    <row r="22" spans="1:18" ht="12.75">
      <c r="A22" s="304">
        <v>4</v>
      </c>
      <c r="B22" s="311">
        <v>3</v>
      </c>
      <c r="C22" s="269" t="str">
        <f>VLOOKUP(B22,'пр.взв.'!B2:G86,2,FALSE)</f>
        <v>ЧЕСЕБИЙ Абрек Аскарбиевич</v>
      </c>
      <c r="D22" s="266" t="str">
        <f>VLOOKUP(B22,'пр.взв.'!B2:G86,3,FALSE)</f>
        <v>07.02.1992 мс</v>
      </c>
      <c r="E22" s="266" t="str">
        <f>VLOOKUP(B22,'пр.взв.'!B3:G86,4,FALSE)</f>
        <v>ЮФО</v>
      </c>
      <c r="F22" s="259"/>
      <c r="G22" s="267"/>
      <c r="H22" s="245"/>
      <c r="I22" s="238"/>
      <c r="J22" s="276">
        <v>10</v>
      </c>
      <c r="K22" s="311">
        <v>4</v>
      </c>
      <c r="L22" s="269" t="str">
        <f>VLOOKUP(K22,'пр.взв.'!B2:G86,2,FALSE)</f>
        <v>АНДРЕЕВ Герольд Владимирович</v>
      </c>
      <c r="M22" s="266" t="str">
        <f>VLOOKUP(K22,'пр.взв.'!B2:G86,3,FALSE)</f>
        <v>14.12.1993 1</v>
      </c>
      <c r="N22" s="266" t="str">
        <f>VLOOKUP(K22,'пр.взв.'!B2:G86,4,FALSE)</f>
        <v>ПФО</v>
      </c>
      <c r="O22" s="259"/>
      <c r="P22" s="267"/>
      <c r="Q22" s="245"/>
      <c r="R22" s="238"/>
    </row>
    <row r="23" spans="1:18" ht="12.75">
      <c r="A23" s="304"/>
      <c r="B23" s="310"/>
      <c r="C23" s="255"/>
      <c r="D23" s="257"/>
      <c r="E23" s="257"/>
      <c r="F23" s="257"/>
      <c r="G23" s="257"/>
      <c r="H23" s="261"/>
      <c r="I23" s="234"/>
      <c r="J23" s="263"/>
      <c r="K23" s="310"/>
      <c r="L23" s="255"/>
      <c r="M23" s="257"/>
      <c r="N23" s="257"/>
      <c r="O23" s="257"/>
      <c r="P23" s="257"/>
      <c r="Q23" s="261"/>
      <c r="R23" s="234"/>
    </row>
    <row r="24" spans="1:18" ht="12.75">
      <c r="A24" s="304"/>
      <c r="B24" s="309">
        <v>19</v>
      </c>
      <c r="C24" s="254" t="str">
        <f>VLOOKUP(B24,'пр.взв.'!B2:G88,2,FALSE)</f>
        <v>БИРЮКОВ Кирилл Эдуардович</v>
      </c>
      <c r="D24" s="256" t="str">
        <f>VLOOKUP(B24,'пр.взв.'!B2:G88,3,FALSE)</f>
        <v>12.09.1992 кмс</v>
      </c>
      <c r="E24" s="256" t="str">
        <f>VLOOKUP(B24,'пр.взв.'!B25:G88,4,FALSE)</f>
        <v>ЦФО</v>
      </c>
      <c r="F24" s="258"/>
      <c r="G24" s="258"/>
      <c r="H24" s="237"/>
      <c r="I24" s="237"/>
      <c r="J24" s="263"/>
      <c r="K24" s="309">
        <v>20</v>
      </c>
      <c r="L24" s="254" t="str">
        <f>VLOOKUP(K24,'пр.взв.'!B2:G88,2,FALSE)</f>
        <v>ГУКЕВ Рамед Мухамедович</v>
      </c>
      <c r="M24" s="256" t="str">
        <f>VLOOKUP(K24,'пр.взв.'!B2:G88,3,FALSE)</f>
        <v>08.04.1993 кмс</v>
      </c>
      <c r="N24" s="256" t="str">
        <f>VLOOKUP(K24,'пр.взв.'!B2:G88,4,FALSE)</f>
        <v>СКФО</v>
      </c>
      <c r="O24" s="258"/>
      <c r="P24" s="258"/>
      <c r="Q24" s="237"/>
      <c r="R24" s="237"/>
    </row>
    <row r="25" spans="1:18" ht="13.5" thickBot="1">
      <c r="A25" s="307"/>
      <c r="B25" s="312"/>
      <c r="C25" s="271"/>
      <c r="D25" s="272"/>
      <c r="E25" s="272"/>
      <c r="F25" s="273"/>
      <c r="G25" s="273"/>
      <c r="H25" s="202"/>
      <c r="I25" s="202"/>
      <c r="J25" s="274"/>
      <c r="K25" s="312"/>
      <c r="L25" s="271"/>
      <c r="M25" s="272"/>
      <c r="N25" s="272"/>
      <c r="O25" s="273"/>
      <c r="P25" s="273"/>
      <c r="Q25" s="202"/>
      <c r="R25" s="202"/>
    </row>
    <row r="26" spans="1:18" ht="12.75" hidden="1">
      <c r="A26" s="303">
        <v>5</v>
      </c>
      <c r="B26" s="311">
        <v>11</v>
      </c>
      <c r="C26" s="277" t="str">
        <f>VLOOKUP(B26,'пр.взв.'!B2:G90,2,FALSE)</f>
        <v>ЦАРЕВ Дмитрий Евгеньевич</v>
      </c>
      <c r="D26" s="275" t="str">
        <f>VLOOKUP(B26,'пр.взв.'!B27:G90,3,FALSE)</f>
        <v>03.01.1994 1</v>
      </c>
      <c r="E26" s="275" t="str">
        <f>VLOOKUP(B26,'пр.взв.'!B27:G90,4,FALSE)</f>
        <v>ПФО</v>
      </c>
      <c r="F26" s="278"/>
      <c r="G26" s="279"/>
      <c r="H26" s="280"/>
      <c r="I26" s="275"/>
      <c r="J26" s="276">
        <v>14</v>
      </c>
      <c r="K26" s="311">
        <v>12</v>
      </c>
      <c r="L26" s="277" t="str">
        <f>VLOOKUP(K26,'пр.взв.'!B2:G90,2,FALSE)</f>
        <v>ХОЛТОБИН Руслан Андреевич</v>
      </c>
      <c r="M26" s="275" t="str">
        <f>VLOOKUP(K26,'пр.взв.'!B2:G90,3,FALSE)</f>
        <v>21.01.1992 кмс</v>
      </c>
      <c r="N26" s="275" t="str">
        <f>VLOOKUP(K26,'пр.взв.'!B2:G90,4,FALSE)</f>
        <v>ЦФО</v>
      </c>
      <c r="O26" s="278"/>
      <c r="P26" s="279"/>
      <c r="Q26" s="280"/>
      <c r="R26" s="275"/>
    </row>
    <row r="27" spans="1:18" ht="12.75" hidden="1">
      <c r="A27" s="304"/>
      <c r="B27" s="310"/>
      <c r="C27" s="255"/>
      <c r="D27" s="257"/>
      <c r="E27" s="257"/>
      <c r="F27" s="257"/>
      <c r="G27" s="257"/>
      <c r="H27" s="261"/>
      <c r="I27" s="234"/>
      <c r="J27" s="263"/>
      <c r="K27" s="310"/>
      <c r="L27" s="255"/>
      <c r="M27" s="257"/>
      <c r="N27" s="257"/>
      <c r="O27" s="257"/>
      <c r="P27" s="257"/>
      <c r="Q27" s="261"/>
      <c r="R27" s="234"/>
    </row>
    <row r="28" spans="1:18" ht="12.75" hidden="1">
      <c r="A28" s="304"/>
      <c r="B28" s="309">
        <v>27</v>
      </c>
      <c r="C28" s="254" t="str">
        <f>VLOOKUP(B28,'пр.взв.'!B2:G92,2,FALSE)</f>
        <v>КУЗЬМИН Александр Сергеевич</v>
      </c>
      <c r="D28" s="256" t="str">
        <f>VLOOKUP(B28,'пр.взв.'!B29:G92,3,FALSE)</f>
        <v>16.09.1993 кмс</v>
      </c>
      <c r="E28" s="256" t="str">
        <f>VLOOKUP(B28,'пр.взв.'!B29:G92,4,FALSE)</f>
        <v>С.П.</v>
      </c>
      <c r="F28" s="258"/>
      <c r="G28" s="258"/>
      <c r="H28" s="237"/>
      <c r="I28" s="237"/>
      <c r="J28" s="263"/>
      <c r="K28" s="309">
        <v>28</v>
      </c>
      <c r="L28" s="254">
        <f>VLOOKUP(K28,'пр.взв.'!B2:G92,2,FALSE)</f>
        <v>0</v>
      </c>
      <c r="M28" s="256">
        <f>VLOOKUP(K28,'пр.взв.'!B2:G92,3,FALSE)</f>
        <v>0</v>
      </c>
      <c r="N28" s="256">
        <f>VLOOKUP(K28,'пр.взв.'!B2:G92,4,FALSE)</f>
        <v>0</v>
      </c>
      <c r="O28" s="258"/>
      <c r="P28" s="258"/>
      <c r="Q28" s="237"/>
      <c r="R28" s="237"/>
    </row>
    <row r="29" spans="1:18" ht="13.5" hidden="1" thickBot="1">
      <c r="A29" s="305"/>
      <c r="B29" s="312"/>
      <c r="C29" s="271"/>
      <c r="D29" s="272"/>
      <c r="E29" s="272"/>
      <c r="F29" s="273"/>
      <c r="G29" s="273"/>
      <c r="H29" s="202"/>
      <c r="I29" s="202"/>
      <c r="J29" s="274"/>
      <c r="K29" s="312"/>
      <c r="L29" s="271"/>
      <c r="M29" s="272"/>
      <c r="N29" s="272"/>
      <c r="O29" s="273"/>
      <c r="P29" s="273"/>
      <c r="Q29" s="202"/>
      <c r="R29" s="202"/>
    </row>
    <row r="30" spans="1:18" ht="12.75">
      <c r="A30" s="303">
        <v>6</v>
      </c>
      <c r="B30" s="311">
        <v>7</v>
      </c>
      <c r="C30" s="269" t="str">
        <f>VLOOKUP(B30,'пр.взв.'!B3:G94,2,FALSE)</f>
        <v>ЧЕТКОЕВ Мамука Зурабович</v>
      </c>
      <c r="D30" s="266" t="str">
        <f>VLOOKUP(B30,'пр.взв.'!B3:G94,3,FALSE)</f>
        <v>11.11.1993 кмс</v>
      </c>
      <c r="E30" s="266" t="str">
        <f>VLOOKUP(B30,'пр.взв.'!B1:G94,4,FALSE)</f>
        <v>СКФО</v>
      </c>
      <c r="F30" s="259"/>
      <c r="G30" s="267"/>
      <c r="H30" s="245"/>
      <c r="I30" s="238"/>
      <c r="J30" s="276">
        <v>11</v>
      </c>
      <c r="K30" s="311">
        <v>8</v>
      </c>
      <c r="L30" s="269" t="str">
        <f>VLOOKUP(K30,'пр.взв.'!B3:G94,2,FALSE)</f>
        <v>КАРАЕВ Руслан Азадович</v>
      </c>
      <c r="M30" s="266" t="str">
        <f>VLOOKUP(K30,'пр.взв.'!B3:G94,3,FALSE)</f>
        <v>18.08.1992 кмс</v>
      </c>
      <c r="N30" s="266" t="str">
        <f>VLOOKUP(K30,'пр.взв.'!B3:G94,4,FALSE)</f>
        <v>С.П.</v>
      </c>
      <c r="O30" s="259"/>
      <c r="P30" s="267"/>
      <c r="Q30" s="245"/>
      <c r="R30" s="238"/>
    </row>
    <row r="31" spans="1:18" ht="12.75">
      <c r="A31" s="304"/>
      <c r="B31" s="310"/>
      <c r="C31" s="255"/>
      <c r="D31" s="257"/>
      <c r="E31" s="257"/>
      <c r="F31" s="257"/>
      <c r="G31" s="257"/>
      <c r="H31" s="261"/>
      <c r="I31" s="234"/>
      <c r="J31" s="263"/>
      <c r="K31" s="310"/>
      <c r="L31" s="255"/>
      <c r="M31" s="257"/>
      <c r="N31" s="257"/>
      <c r="O31" s="257"/>
      <c r="P31" s="257"/>
      <c r="Q31" s="261"/>
      <c r="R31" s="234"/>
    </row>
    <row r="32" spans="1:18" ht="12.75">
      <c r="A32" s="304"/>
      <c r="B32" s="309">
        <v>23</v>
      </c>
      <c r="C32" s="254" t="str">
        <f>VLOOKUP(B32,'пр.взв.'!B3:G96,2,FALSE)</f>
        <v>НАНОСОВ Михаил Владимирович</v>
      </c>
      <c r="D32" s="256" t="str">
        <f>VLOOKUP(B32,'пр.взв.'!B33:G96,3,FALSE)</f>
        <v>20.11.1992 кмс</v>
      </c>
      <c r="E32" s="256" t="str">
        <f>VLOOKUP(B32,'пр.взв.'!B33:G96,4,FALSE)</f>
        <v>ЦФО</v>
      </c>
      <c r="F32" s="258"/>
      <c r="G32" s="258"/>
      <c r="H32" s="237"/>
      <c r="I32" s="237"/>
      <c r="J32" s="263"/>
      <c r="K32" s="309">
        <v>24</v>
      </c>
      <c r="L32" s="254" t="str">
        <f>VLOOKUP(K32,'пр.взв.'!B3:G96,2,FALSE)</f>
        <v>ЕЗЖАЛКИН Иван Сереевич</v>
      </c>
      <c r="M32" s="256" t="str">
        <f>VLOOKUP(K32,'пр.взв.'!B3:G96,3,FALSE)</f>
        <v>21.05.1993 кмс</v>
      </c>
      <c r="N32" s="256" t="str">
        <f>VLOOKUP(K32,'пр.взв.'!B3:G96,4,FALSE)</f>
        <v>ЦФО</v>
      </c>
      <c r="O32" s="258"/>
      <c r="P32" s="258"/>
      <c r="Q32" s="237"/>
      <c r="R32" s="237"/>
    </row>
    <row r="33" spans="1:18" ht="13.5" thickBot="1">
      <c r="A33" s="307"/>
      <c r="B33" s="312"/>
      <c r="C33" s="271"/>
      <c r="D33" s="272"/>
      <c r="E33" s="272"/>
      <c r="F33" s="273"/>
      <c r="G33" s="273"/>
      <c r="H33" s="202"/>
      <c r="I33" s="202"/>
      <c r="J33" s="274"/>
      <c r="K33" s="312"/>
      <c r="L33" s="271"/>
      <c r="M33" s="272"/>
      <c r="N33" s="272"/>
      <c r="O33" s="273"/>
      <c r="P33" s="273"/>
      <c r="Q33" s="202"/>
      <c r="R33" s="202"/>
    </row>
    <row r="34" spans="1:18" ht="12.75">
      <c r="A34" s="303">
        <v>8</v>
      </c>
      <c r="B34" s="311">
        <v>15</v>
      </c>
      <c r="C34" s="269" t="str">
        <f>VLOOKUP(B34,'пр.взв.'!B3:G98,2,FALSE)</f>
        <v>КИРАКОСЯН Геворг Арменович</v>
      </c>
      <c r="D34" s="266" t="str">
        <f>VLOOKUP(B34,'пр.взв.'!B35:G98,3,FALSE)</f>
        <v>20.111.1993 кмс</v>
      </c>
      <c r="E34" s="266" t="str">
        <f>VLOOKUP(B34,'пр.взв.'!B35:G98,4,FALSE)</f>
        <v>СЗФО</v>
      </c>
      <c r="F34" s="257"/>
      <c r="G34" s="260"/>
      <c r="H34" s="261"/>
      <c r="I34" s="256"/>
      <c r="J34" s="276">
        <v>16</v>
      </c>
      <c r="K34" s="311">
        <v>16</v>
      </c>
      <c r="L34" s="269" t="str">
        <f>VLOOKUP(K34,'пр.взв.'!B3:G98,2,FALSE)</f>
        <v>ВАСИЛЬЕВ Сергей Геннадьевич</v>
      </c>
      <c r="M34" s="266" t="str">
        <f>VLOOKUP(K34,'пр.взв.'!B3:G98,3,FALSE)</f>
        <v>31.05.1993 кмс</v>
      </c>
      <c r="N34" s="266" t="str">
        <f>VLOOKUP(K34,'пр.взв.'!B3:G98,4,FALSE)</f>
        <v>УФО</v>
      </c>
      <c r="O34" s="257"/>
      <c r="P34" s="260"/>
      <c r="Q34" s="261"/>
      <c r="R34" s="256"/>
    </row>
    <row r="35" spans="1:18" ht="12.75">
      <c r="A35" s="304"/>
      <c r="B35" s="310"/>
      <c r="C35" s="255"/>
      <c r="D35" s="257"/>
      <c r="E35" s="257"/>
      <c r="F35" s="257"/>
      <c r="G35" s="257"/>
      <c r="H35" s="261"/>
      <c r="I35" s="234"/>
      <c r="J35" s="263"/>
      <c r="K35" s="310"/>
      <c r="L35" s="255"/>
      <c r="M35" s="257"/>
      <c r="N35" s="257"/>
      <c r="O35" s="257"/>
      <c r="P35" s="257"/>
      <c r="Q35" s="261"/>
      <c r="R35" s="234"/>
    </row>
    <row r="36" spans="1:18" ht="12.75">
      <c r="A36" s="304"/>
      <c r="B36" s="309">
        <v>31</v>
      </c>
      <c r="C36" s="254">
        <f>VLOOKUP(B36,'пр.взв.'!B3:G100,2,FALSE)</f>
        <v>0</v>
      </c>
      <c r="D36" s="256">
        <f>VLOOKUP(B36,'пр.взв.'!B37:G100,3,FALSE)</f>
        <v>0</v>
      </c>
      <c r="E36" s="256">
        <f>VLOOKUP(B36,'пр.взв.'!B37:G100,4,FALSE)</f>
        <v>0</v>
      </c>
      <c r="F36" s="258"/>
      <c r="G36" s="258"/>
      <c r="H36" s="237"/>
      <c r="I36" s="237"/>
      <c r="J36" s="263"/>
      <c r="K36" s="309">
        <v>32</v>
      </c>
      <c r="L36" s="254">
        <f>VLOOKUP(K36,'пр.взв.'!B3:G100,2,FALSE)</f>
        <v>0</v>
      </c>
      <c r="M36" s="256">
        <f>VLOOKUP(K36,'пр.взв.'!B3:G100,3,FALSE)</f>
        <v>0</v>
      </c>
      <c r="N36" s="256">
        <f>VLOOKUP(K36,'пр.взв.'!B3:G100,4,FALSE)</f>
        <v>0</v>
      </c>
      <c r="O36" s="258"/>
      <c r="P36" s="258"/>
      <c r="Q36" s="237"/>
      <c r="R36" s="237"/>
    </row>
    <row r="37" spans="1:18" ht="12.75">
      <c r="A37" s="305"/>
      <c r="B37" s="310"/>
      <c r="C37" s="255"/>
      <c r="D37" s="257"/>
      <c r="E37" s="257"/>
      <c r="F37" s="259"/>
      <c r="G37" s="259"/>
      <c r="H37" s="238"/>
      <c r="I37" s="238"/>
      <c r="J37" s="264"/>
      <c r="K37" s="310"/>
      <c r="L37" s="255"/>
      <c r="M37" s="257"/>
      <c r="N37" s="257"/>
      <c r="O37" s="259"/>
      <c r="P37" s="259"/>
      <c r="Q37" s="238"/>
      <c r="R37" s="238"/>
    </row>
    <row r="39" spans="2:18" ht="16.5" thickBot="1">
      <c r="B39" s="84" t="s">
        <v>37</v>
      </c>
      <c r="C39" s="86" t="s">
        <v>45</v>
      </c>
      <c r="D39" s="85" t="s">
        <v>42</v>
      </c>
      <c r="E39" s="86"/>
      <c r="F39" s="84" t="str">
        <f>'пр.взв.'!D4</f>
        <v>в.к. 62  кг.</v>
      </c>
      <c r="G39" s="86"/>
      <c r="H39" s="86"/>
      <c r="I39" s="86"/>
      <c r="J39" s="86"/>
      <c r="K39" s="84" t="s">
        <v>1</v>
      </c>
      <c r="L39" s="86" t="s">
        <v>45</v>
      </c>
      <c r="M39" s="85" t="s">
        <v>42</v>
      </c>
      <c r="N39" s="86"/>
      <c r="O39" s="84" t="str">
        <f>F39</f>
        <v>в.к. 62  кг.</v>
      </c>
      <c r="P39" s="86"/>
      <c r="Q39" s="86"/>
      <c r="R39" s="86"/>
    </row>
    <row r="40" spans="1:18" ht="12.75" customHeight="1">
      <c r="A40" s="290" t="s">
        <v>46</v>
      </c>
      <c r="B40" s="292" t="s">
        <v>5</v>
      </c>
      <c r="C40" s="282" t="s">
        <v>6</v>
      </c>
      <c r="D40" s="282" t="s">
        <v>15</v>
      </c>
      <c r="E40" s="282" t="s">
        <v>16</v>
      </c>
      <c r="F40" s="282" t="s">
        <v>17</v>
      </c>
      <c r="G40" s="284" t="s">
        <v>47</v>
      </c>
      <c r="H40" s="286" t="s">
        <v>48</v>
      </c>
      <c r="I40" s="288" t="s">
        <v>19</v>
      </c>
      <c r="J40" s="290" t="s">
        <v>46</v>
      </c>
      <c r="K40" s="292" t="s">
        <v>5</v>
      </c>
      <c r="L40" s="282" t="s">
        <v>6</v>
      </c>
      <c r="M40" s="282" t="s">
        <v>15</v>
      </c>
      <c r="N40" s="282" t="s">
        <v>16</v>
      </c>
      <c r="O40" s="282" t="s">
        <v>17</v>
      </c>
      <c r="P40" s="284" t="s">
        <v>47</v>
      </c>
      <c r="Q40" s="286" t="s">
        <v>48</v>
      </c>
      <c r="R40" s="288" t="s">
        <v>19</v>
      </c>
    </row>
    <row r="41" spans="1:18" ht="13.5" customHeight="1" thickBot="1">
      <c r="A41" s="291"/>
      <c r="B41" s="308" t="s">
        <v>40</v>
      </c>
      <c r="C41" s="283"/>
      <c r="D41" s="283"/>
      <c r="E41" s="283"/>
      <c r="F41" s="283"/>
      <c r="G41" s="285"/>
      <c r="H41" s="287"/>
      <c r="I41" s="289" t="s">
        <v>41</v>
      </c>
      <c r="J41" s="291"/>
      <c r="K41" s="308" t="s">
        <v>40</v>
      </c>
      <c r="L41" s="283"/>
      <c r="M41" s="283"/>
      <c r="N41" s="283"/>
      <c r="O41" s="283"/>
      <c r="P41" s="285"/>
      <c r="Q41" s="287"/>
      <c r="R41" s="289" t="s">
        <v>41</v>
      </c>
    </row>
    <row r="42" spans="1:18" ht="12.75">
      <c r="A42" s="303">
        <v>1</v>
      </c>
      <c r="B42" s="302">
        <f>'пр.хода'!E8</f>
        <v>17</v>
      </c>
      <c r="C42" s="269" t="str">
        <f>VLOOKUP(B42,'пр.взв.'!B4:G106,2,FALSE)</f>
        <v>ТУРКАН-СУРИНОВИЧ Роман Альбертович</v>
      </c>
      <c r="D42" s="266" t="str">
        <f>VLOOKUP(B42,'пр.взв.'!B4:G106,3,FALSE)</f>
        <v>18.09.1993 кмс</v>
      </c>
      <c r="E42" s="266" t="str">
        <f>VLOOKUP(B42,'пр.взв.'!B3:G106,4,FALSE)</f>
        <v>ДВФО</v>
      </c>
      <c r="F42" s="259"/>
      <c r="G42" s="267"/>
      <c r="H42" s="245"/>
      <c r="I42" s="238"/>
      <c r="J42" s="276">
        <v>5</v>
      </c>
      <c r="K42" s="302">
        <f>'пр.хода'!T8</f>
        <v>2</v>
      </c>
      <c r="L42" s="269" t="str">
        <f>VLOOKUP(K42,'пр.взв.'!B4:G106,2,FALSE)</f>
        <v>ОСИНЦЕВ Егор Михайлович</v>
      </c>
      <c r="M42" s="266" t="str">
        <f>VLOOKUP(K42,'пр.взв.'!B4:G106,3,FALSE)</f>
        <v>28.11.1994 кмс</v>
      </c>
      <c r="N42" s="266" t="str">
        <f>VLOOKUP(K42,'пр.взв.'!B4:G106,4,FALSE)</f>
        <v>УФО</v>
      </c>
      <c r="O42" s="259"/>
      <c r="P42" s="267"/>
      <c r="Q42" s="245"/>
      <c r="R42" s="238"/>
    </row>
    <row r="43" spans="1:18" ht="12.75">
      <c r="A43" s="304"/>
      <c r="B43" s="301"/>
      <c r="C43" s="255"/>
      <c r="D43" s="257"/>
      <c r="E43" s="257"/>
      <c r="F43" s="257"/>
      <c r="G43" s="257"/>
      <c r="H43" s="261"/>
      <c r="I43" s="234"/>
      <c r="J43" s="263"/>
      <c r="K43" s="301"/>
      <c r="L43" s="255"/>
      <c r="M43" s="257"/>
      <c r="N43" s="257"/>
      <c r="O43" s="257"/>
      <c r="P43" s="257"/>
      <c r="Q43" s="261"/>
      <c r="R43" s="234"/>
    </row>
    <row r="44" spans="1:18" ht="12.75">
      <c r="A44" s="304"/>
      <c r="B44" s="300">
        <f>'пр.хода'!E12</f>
        <v>9</v>
      </c>
      <c r="C44" s="254" t="str">
        <f>VLOOKUP(B44,'пр.взв.'!B4:G108,2,FALSE)</f>
        <v>БОРЩЕНКО Даниил Николаевич</v>
      </c>
      <c r="D44" s="256" t="str">
        <f>VLOOKUP(B44,'пр.взв.'!B3:G108,3,FALSE)</f>
        <v>14.07.1992 мс</v>
      </c>
      <c r="E44" s="256" t="str">
        <f>VLOOKUP(B44,'пр.взв.'!B3:G108,4,FALSE)</f>
        <v>СФО</v>
      </c>
      <c r="F44" s="258"/>
      <c r="G44" s="258"/>
      <c r="H44" s="237"/>
      <c r="I44" s="237"/>
      <c r="J44" s="263"/>
      <c r="K44" s="300">
        <f>'пр.хода'!T12</f>
        <v>26</v>
      </c>
      <c r="L44" s="254" t="str">
        <f>VLOOKUP(K44,'пр.взв.'!B3:G108,2,FALSE)</f>
        <v>МЕХТИЕВ Аюб Ханпашаевич</v>
      </c>
      <c r="M44" s="256" t="str">
        <f>VLOOKUP(K44,'пр.взв.'!B3:G108,3,FALSE)</f>
        <v>06.06.1992 мс</v>
      </c>
      <c r="N44" s="256" t="str">
        <f>VLOOKUP(K44,'пр.взв.'!B3:G108,4,FALSE)</f>
        <v>СКФО</v>
      </c>
      <c r="O44" s="258"/>
      <c r="P44" s="258"/>
      <c r="Q44" s="237"/>
      <c r="R44" s="237"/>
    </row>
    <row r="45" spans="1:18" ht="13.5" thickBot="1">
      <c r="A45" s="307"/>
      <c r="B45" s="306"/>
      <c r="C45" s="271"/>
      <c r="D45" s="272"/>
      <c r="E45" s="272"/>
      <c r="F45" s="273"/>
      <c r="G45" s="273"/>
      <c r="H45" s="202"/>
      <c r="I45" s="202"/>
      <c r="J45" s="274"/>
      <c r="K45" s="306"/>
      <c r="L45" s="271"/>
      <c r="M45" s="272"/>
      <c r="N45" s="272"/>
      <c r="O45" s="273"/>
      <c r="P45" s="273"/>
      <c r="Q45" s="202"/>
      <c r="R45" s="202"/>
    </row>
    <row r="46" spans="1:18" ht="12.75">
      <c r="A46" s="303">
        <v>2</v>
      </c>
      <c r="B46" s="302">
        <f>'пр.хода'!E16</f>
        <v>21</v>
      </c>
      <c r="C46" s="277" t="str">
        <f>VLOOKUP(B46,'пр.взв.'!B3:G110,2,FALSE)</f>
        <v>КОБЗЕВ Андрей Витальевич</v>
      </c>
      <c r="D46" s="275" t="str">
        <f>VLOOKUP(B46,'пр.взв.'!B3:G110,3,FALSE)</f>
        <v>19.08.1992 кмс</v>
      </c>
      <c r="E46" s="275" t="str">
        <f>VLOOKUP(B46,'пр.взв.'!B4:G110,4,FALSE)</f>
        <v>Мос</v>
      </c>
      <c r="F46" s="278"/>
      <c r="G46" s="279"/>
      <c r="H46" s="280"/>
      <c r="I46" s="275"/>
      <c r="J46" s="276">
        <v>6</v>
      </c>
      <c r="K46" s="302">
        <f>'пр.хода'!T16</f>
        <v>22</v>
      </c>
      <c r="L46" s="277" t="str">
        <f>VLOOKUP(K46,'пр.взв.'!B3:G110,2,FALSE)</f>
        <v>БУРДАЕВ Роман Михайлович</v>
      </c>
      <c r="M46" s="275" t="str">
        <f>VLOOKUP(K46,'пр.взв.'!B3:G110,3,FALSE)</f>
        <v>22.05.1993 кмс</v>
      </c>
      <c r="N46" s="275" t="str">
        <f>VLOOKUP(K46,'пр.взв.'!B3:G110,4,FALSE)</f>
        <v>ПФО</v>
      </c>
      <c r="O46" s="278"/>
      <c r="P46" s="279"/>
      <c r="Q46" s="280"/>
      <c r="R46" s="275"/>
    </row>
    <row r="47" spans="1:18" ht="12.75">
      <c r="A47" s="304"/>
      <c r="B47" s="301"/>
      <c r="C47" s="255"/>
      <c r="D47" s="257"/>
      <c r="E47" s="257"/>
      <c r="F47" s="257"/>
      <c r="G47" s="257"/>
      <c r="H47" s="261"/>
      <c r="I47" s="234"/>
      <c r="J47" s="263"/>
      <c r="K47" s="301"/>
      <c r="L47" s="255"/>
      <c r="M47" s="257"/>
      <c r="N47" s="257"/>
      <c r="O47" s="257"/>
      <c r="P47" s="257"/>
      <c r="Q47" s="261"/>
      <c r="R47" s="234"/>
    </row>
    <row r="48" spans="1:18" ht="12.75">
      <c r="A48" s="304"/>
      <c r="B48" s="300">
        <f>'пр.хода'!E20</f>
        <v>13</v>
      </c>
      <c r="C48" s="254" t="str">
        <f>VLOOKUP(B48,'пр.взв.'!B3:G112,2,FALSE)</f>
        <v>КУВАРИН Алексей Сергеевич </v>
      </c>
      <c r="D48" s="256" t="str">
        <f>VLOOKUP(B48,'пр.взв.'!B3:G112,3,FALSE)</f>
        <v>20.10.1992 кмс</v>
      </c>
      <c r="E48" s="256" t="str">
        <f>VLOOKUP(B48,'пр.взв.'!B4:G112,4,FALSE)</f>
        <v>ПФО</v>
      </c>
      <c r="F48" s="258"/>
      <c r="G48" s="258"/>
      <c r="H48" s="237"/>
      <c r="I48" s="237"/>
      <c r="J48" s="263"/>
      <c r="K48" s="300">
        <f>'пр.хода'!T20</f>
        <v>14</v>
      </c>
      <c r="L48" s="254" t="str">
        <f>VLOOKUP(K48,'пр.взв.'!B3:G112,2,FALSE)</f>
        <v>МАГДИЧ Евгений Александрович</v>
      </c>
      <c r="M48" s="256" t="str">
        <f>VLOOKUP(K48,'пр.взв.'!B3:G112,3,FALSE)</f>
        <v>12.08.1993 кмс</v>
      </c>
      <c r="N48" s="256" t="str">
        <f>VLOOKUP(K48,'пр.взв.'!B3:G112,4,FALSE)</f>
        <v>Мос</v>
      </c>
      <c r="O48" s="258"/>
      <c r="P48" s="258"/>
      <c r="Q48" s="237"/>
      <c r="R48" s="237"/>
    </row>
    <row r="49" spans="1:18" ht="13.5" thickBot="1">
      <c r="A49" s="307"/>
      <c r="B49" s="306"/>
      <c r="C49" s="271"/>
      <c r="D49" s="272"/>
      <c r="E49" s="272"/>
      <c r="F49" s="273"/>
      <c r="G49" s="273"/>
      <c r="H49" s="202"/>
      <c r="I49" s="202"/>
      <c r="J49" s="274"/>
      <c r="K49" s="306"/>
      <c r="L49" s="271"/>
      <c r="M49" s="272"/>
      <c r="N49" s="272"/>
      <c r="O49" s="273"/>
      <c r="P49" s="273"/>
      <c r="Q49" s="202"/>
      <c r="R49" s="202"/>
    </row>
    <row r="50" spans="1:18" ht="12.75">
      <c r="A50" s="303">
        <v>3</v>
      </c>
      <c r="B50" s="302">
        <f>'пр.хода'!E24</f>
        <v>3</v>
      </c>
      <c r="C50" s="269" t="str">
        <f>VLOOKUP(B50,'пр.взв.'!B3:G114,2,FALSE)</f>
        <v>ЧЕСЕБИЙ Абрек Аскарбиевич</v>
      </c>
      <c r="D50" s="266" t="str">
        <f>VLOOKUP(B50,'пр.взв.'!B3:G114,3,FALSE)</f>
        <v>07.02.1992 мс</v>
      </c>
      <c r="E50" s="266" t="str">
        <f>VLOOKUP(B50,'пр.взв.'!B5:G114,4,FALSE)</f>
        <v>ЮФО</v>
      </c>
      <c r="F50" s="259"/>
      <c r="G50" s="267"/>
      <c r="H50" s="245"/>
      <c r="I50" s="238"/>
      <c r="J50" s="276">
        <v>7</v>
      </c>
      <c r="K50" s="302">
        <f>'пр.хода'!T24</f>
        <v>20</v>
      </c>
      <c r="L50" s="269" t="str">
        <f>VLOOKUP(K50,'пр.взв.'!B3:G114,2,FALSE)</f>
        <v>ГУКЕВ Рамед Мухамедович</v>
      </c>
      <c r="M50" s="266" t="str">
        <f>VLOOKUP(K50,'пр.взв.'!B3:G114,3,FALSE)</f>
        <v>08.04.1993 кмс</v>
      </c>
      <c r="N50" s="266" t="str">
        <f>VLOOKUP(K50,'пр.взв.'!B3:G114,4,FALSE)</f>
        <v>СКФО</v>
      </c>
      <c r="O50" s="259"/>
      <c r="P50" s="267"/>
      <c r="Q50" s="245"/>
      <c r="R50" s="238"/>
    </row>
    <row r="51" spans="1:18" ht="12.75">
      <c r="A51" s="304"/>
      <c r="B51" s="301"/>
      <c r="C51" s="255"/>
      <c r="D51" s="257"/>
      <c r="E51" s="257"/>
      <c r="F51" s="257"/>
      <c r="G51" s="257"/>
      <c r="H51" s="261"/>
      <c r="I51" s="234"/>
      <c r="J51" s="263"/>
      <c r="K51" s="301"/>
      <c r="L51" s="255"/>
      <c r="M51" s="257"/>
      <c r="N51" s="257"/>
      <c r="O51" s="257"/>
      <c r="P51" s="257"/>
      <c r="Q51" s="261"/>
      <c r="R51" s="234"/>
    </row>
    <row r="52" spans="1:18" ht="12.75">
      <c r="A52" s="304"/>
      <c r="B52" s="300">
        <f>'пр.хода'!E28</f>
        <v>27</v>
      </c>
      <c r="C52" s="254" t="str">
        <f>VLOOKUP(B52,'пр.взв.'!B3:G116,2,FALSE)</f>
        <v>КУЗЬМИН Александр Сергеевич</v>
      </c>
      <c r="D52" s="256" t="str">
        <f>VLOOKUP(B52,'пр.взв.'!B3:G116,3,FALSE)</f>
        <v>16.09.1993 кмс</v>
      </c>
      <c r="E52" s="256" t="str">
        <f>VLOOKUP(B52,'пр.взв.'!B5:G116,4,FALSE)</f>
        <v>С.П.</v>
      </c>
      <c r="F52" s="258"/>
      <c r="G52" s="258"/>
      <c r="H52" s="237"/>
      <c r="I52" s="237"/>
      <c r="J52" s="263"/>
      <c r="K52" s="300">
        <f>'пр.хода'!T28</f>
        <v>12</v>
      </c>
      <c r="L52" s="254" t="str">
        <f>VLOOKUP(K52,'пр.взв.'!B3:G116,2,FALSE)</f>
        <v>ХОЛТОБИН Руслан Андреевич</v>
      </c>
      <c r="M52" s="256" t="str">
        <f>VLOOKUP(K52,'пр.взв.'!B3:G116,3,FALSE)</f>
        <v>21.01.1992 кмс</v>
      </c>
      <c r="N52" s="256" t="str">
        <f>VLOOKUP(K52,'пр.взв.'!B3:G116,4,FALSE)</f>
        <v>ЦФО</v>
      </c>
      <c r="O52" s="258"/>
      <c r="P52" s="258"/>
      <c r="Q52" s="237"/>
      <c r="R52" s="237"/>
    </row>
    <row r="53" spans="1:18" ht="13.5" thickBot="1">
      <c r="A53" s="307"/>
      <c r="B53" s="306"/>
      <c r="C53" s="271"/>
      <c r="D53" s="272"/>
      <c r="E53" s="272"/>
      <c r="F53" s="273"/>
      <c r="G53" s="273"/>
      <c r="H53" s="202"/>
      <c r="I53" s="202"/>
      <c r="J53" s="274"/>
      <c r="K53" s="306"/>
      <c r="L53" s="271"/>
      <c r="M53" s="272"/>
      <c r="N53" s="272"/>
      <c r="O53" s="273"/>
      <c r="P53" s="273"/>
      <c r="Q53" s="202"/>
      <c r="R53" s="202"/>
    </row>
    <row r="54" spans="1:18" ht="12.75">
      <c r="A54" s="303">
        <v>4</v>
      </c>
      <c r="B54" s="302">
        <f>'пр.хода'!E32</f>
        <v>23</v>
      </c>
      <c r="C54" s="277" t="str">
        <f>VLOOKUP(B54,'пр.взв.'!B3:G118,2,FALSE)</f>
        <v>НАНОСОВ Михаил Владимирович</v>
      </c>
      <c r="D54" s="275" t="str">
        <f>VLOOKUP(B54,'пр.взв.'!B3:G118,3,FALSE)</f>
        <v>20.11.1992 кмс</v>
      </c>
      <c r="E54" s="275" t="str">
        <f>VLOOKUP(B54,'пр.взв.'!B5:G118,4,FALSE)</f>
        <v>ЦФО</v>
      </c>
      <c r="F54" s="257"/>
      <c r="G54" s="260"/>
      <c r="H54" s="261"/>
      <c r="I54" s="256"/>
      <c r="J54" s="276">
        <v>8</v>
      </c>
      <c r="K54" s="302">
        <f>'пр.хода'!T32</f>
        <v>8</v>
      </c>
      <c r="L54" s="277" t="str">
        <f>VLOOKUP(K54,'пр.взв.'!B3:G118,2,FALSE)</f>
        <v>КАРАЕВ Руслан Азадович</v>
      </c>
      <c r="M54" s="275" t="str">
        <f>VLOOKUP(K54,'пр.взв.'!B3:G118,3,FALSE)</f>
        <v>18.08.1992 кмс</v>
      </c>
      <c r="N54" s="275" t="str">
        <f>VLOOKUP(K54,'пр.взв.'!B3:G118,4,FALSE)</f>
        <v>С.П.</v>
      </c>
      <c r="O54" s="257"/>
      <c r="P54" s="260"/>
      <c r="Q54" s="261"/>
      <c r="R54" s="256"/>
    </row>
    <row r="55" spans="1:18" ht="12.75">
      <c r="A55" s="304"/>
      <c r="B55" s="301"/>
      <c r="C55" s="255"/>
      <c r="D55" s="257"/>
      <c r="E55" s="257"/>
      <c r="F55" s="257"/>
      <c r="G55" s="257"/>
      <c r="H55" s="261"/>
      <c r="I55" s="234"/>
      <c r="J55" s="263"/>
      <c r="K55" s="301"/>
      <c r="L55" s="255"/>
      <c r="M55" s="257"/>
      <c r="N55" s="257"/>
      <c r="O55" s="257"/>
      <c r="P55" s="257"/>
      <c r="Q55" s="261"/>
      <c r="R55" s="234"/>
    </row>
    <row r="56" spans="1:18" ht="12.75">
      <c r="A56" s="304"/>
      <c r="B56" s="300">
        <f>'пр.хода'!E36</f>
        <v>15</v>
      </c>
      <c r="C56" s="254" t="str">
        <f>VLOOKUP(B56,'пр.взв.'!B3:G120,2,FALSE)</f>
        <v>КИРАКОСЯН Геворг Арменович</v>
      </c>
      <c r="D56" s="256" t="str">
        <f>VLOOKUP(B56,'пр.взв.'!B3:G120,3,FALSE)</f>
        <v>20.111.1993 кмс</v>
      </c>
      <c r="E56" s="256" t="str">
        <f>VLOOKUP(B56,'пр.взв.'!B5:G120,4,FALSE)</f>
        <v>СЗФО</v>
      </c>
      <c r="F56" s="258"/>
      <c r="G56" s="258"/>
      <c r="H56" s="237"/>
      <c r="I56" s="237"/>
      <c r="J56" s="263"/>
      <c r="K56" s="300">
        <f>'пр.хода'!T36</f>
        <v>16</v>
      </c>
      <c r="L56" s="254" t="str">
        <f>VLOOKUP(K56,'пр.взв.'!B3:G120,2,FALSE)</f>
        <v>ВАСИЛЬЕВ Сергей Геннадьевич</v>
      </c>
      <c r="M56" s="256" t="str">
        <f>VLOOKUP(K56,'пр.взв.'!B3:G120,3,FALSE)</f>
        <v>31.05.1993 кмс</v>
      </c>
      <c r="N56" s="256" t="str">
        <f>VLOOKUP(K56,'пр.взв.'!B3:G120,4,FALSE)</f>
        <v>УФО</v>
      </c>
      <c r="O56" s="258"/>
      <c r="P56" s="258"/>
      <c r="Q56" s="237"/>
      <c r="R56" s="237"/>
    </row>
    <row r="57" spans="1:18" ht="12.75">
      <c r="A57" s="305"/>
      <c r="B57" s="301"/>
      <c r="C57" s="255"/>
      <c r="D57" s="257"/>
      <c r="E57" s="257"/>
      <c r="F57" s="259"/>
      <c r="G57" s="259"/>
      <c r="H57" s="238"/>
      <c r="I57" s="238"/>
      <c r="J57" s="264"/>
      <c r="K57" s="301"/>
      <c r="L57" s="255"/>
      <c r="M57" s="257"/>
      <c r="N57" s="257"/>
      <c r="O57" s="259"/>
      <c r="P57" s="259"/>
      <c r="Q57" s="238"/>
      <c r="R57" s="238"/>
    </row>
    <row r="59" spans="2:18" ht="16.5" thickBot="1">
      <c r="B59" s="84" t="s">
        <v>37</v>
      </c>
      <c r="C59" s="86" t="s">
        <v>45</v>
      </c>
      <c r="D59" s="85" t="s">
        <v>43</v>
      </c>
      <c r="E59" s="86"/>
      <c r="F59" s="84" t="str">
        <f>F71</f>
        <v>в.к. 62  кг.</v>
      </c>
      <c r="G59" s="86"/>
      <c r="H59" s="86"/>
      <c r="I59" s="86"/>
      <c r="J59" s="86"/>
      <c r="K59" s="84" t="s">
        <v>39</v>
      </c>
      <c r="L59" s="86" t="s">
        <v>45</v>
      </c>
      <c r="M59" s="85" t="s">
        <v>43</v>
      </c>
      <c r="N59" s="86"/>
      <c r="O59" s="84" t="str">
        <f>O71</f>
        <v>в.к. 62  кг.</v>
      </c>
      <c r="P59" s="86"/>
      <c r="Q59" s="86"/>
      <c r="R59" s="86"/>
    </row>
    <row r="60" spans="1:18" ht="12.75" customHeight="1">
      <c r="A60" s="290" t="s">
        <v>46</v>
      </c>
      <c r="B60" s="292" t="s">
        <v>5</v>
      </c>
      <c r="C60" s="282" t="s">
        <v>6</v>
      </c>
      <c r="D60" s="282" t="s">
        <v>15</v>
      </c>
      <c r="E60" s="282" t="s">
        <v>16</v>
      </c>
      <c r="F60" s="282" t="s">
        <v>17</v>
      </c>
      <c r="G60" s="284" t="s">
        <v>47</v>
      </c>
      <c r="H60" s="286" t="s">
        <v>48</v>
      </c>
      <c r="I60" s="288" t="s">
        <v>19</v>
      </c>
      <c r="J60" s="290" t="s">
        <v>46</v>
      </c>
      <c r="K60" s="292" t="s">
        <v>5</v>
      </c>
      <c r="L60" s="282" t="s">
        <v>6</v>
      </c>
      <c r="M60" s="282" t="s">
        <v>15</v>
      </c>
      <c r="N60" s="282" t="s">
        <v>16</v>
      </c>
      <c r="O60" s="282" t="s">
        <v>17</v>
      </c>
      <c r="P60" s="284" t="s">
        <v>47</v>
      </c>
      <c r="Q60" s="286" t="s">
        <v>48</v>
      </c>
      <c r="R60" s="288" t="s">
        <v>19</v>
      </c>
    </row>
    <row r="61" spans="1:18" ht="13.5" customHeight="1" thickBot="1">
      <c r="A61" s="291"/>
      <c r="B61" s="293" t="s">
        <v>40</v>
      </c>
      <c r="C61" s="283"/>
      <c r="D61" s="283"/>
      <c r="E61" s="283"/>
      <c r="F61" s="283"/>
      <c r="G61" s="285"/>
      <c r="H61" s="287"/>
      <c r="I61" s="289" t="s">
        <v>41</v>
      </c>
      <c r="J61" s="291"/>
      <c r="K61" s="293" t="s">
        <v>40</v>
      </c>
      <c r="L61" s="283"/>
      <c r="M61" s="283"/>
      <c r="N61" s="283"/>
      <c r="O61" s="283"/>
      <c r="P61" s="285"/>
      <c r="Q61" s="287"/>
      <c r="R61" s="289" t="s">
        <v>41</v>
      </c>
    </row>
    <row r="62" spans="1:18" ht="12.75">
      <c r="A62" s="303">
        <v>1</v>
      </c>
      <c r="B62" s="302">
        <f>'пр.хода'!G10</f>
        <v>17</v>
      </c>
      <c r="C62" s="269" t="str">
        <f>VLOOKUP(B62,'пр.взв.'!B6:G126,2,FALSE)</f>
        <v>ТУРКАН-СУРИНОВИЧ Роман Альбертович</v>
      </c>
      <c r="D62" s="266" t="str">
        <f>VLOOKUP(B62,'пр.взв.'!B6:G126,3,FALSE)</f>
        <v>18.09.1993 кмс</v>
      </c>
      <c r="E62" s="266" t="str">
        <f>VLOOKUP(B62,'пр.взв.'!B6:G126,4,FALSE)</f>
        <v>ДВФО</v>
      </c>
      <c r="F62" s="278"/>
      <c r="G62" s="279"/>
      <c r="H62" s="280"/>
      <c r="I62" s="281"/>
      <c r="J62" s="276">
        <v>5</v>
      </c>
      <c r="K62" s="302">
        <f>'пр.хода'!R10</f>
        <v>26</v>
      </c>
      <c r="L62" s="269" t="str">
        <f>VLOOKUP(K62,'пр.взв.'!B6:G126,2,FALSE)</f>
        <v>МЕХТИЕВ Аюб Ханпашаевич</v>
      </c>
      <c r="M62" s="266" t="str">
        <f>VLOOKUP(K62,'пр.взв.'!B6:G126,3,FALSE)</f>
        <v>06.06.1992 мс</v>
      </c>
      <c r="N62" s="266" t="str">
        <f>VLOOKUP(K62,'пр.взв.'!B6:G126,4,FALSE)</f>
        <v>СКФО</v>
      </c>
      <c r="O62" s="278"/>
      <c r="P62" s="279"/>
      <c r="Q62" s="280"/>
      <c r="R62" s="281"/>
    </row>
    <row r="63" spans="1:18" ht="12.75">
      <c r="A63" s="304"/>
      <c r="B63" s="301"/>
      <c r="C63" s="255"/>
      <c r="D63" s="257"/>
      <c r="E63" s="257"/>
      <c r="F63" s="257"/>
      <c r="G63" s="257"/>
      <c r="H63" s="261"/>
      <c r="I63" s="234"/>
      <c r="J63" s="263"/>
      <c r="K63" s="301"/>
      <c r="L63" s="255"/>
      <c r="M63" s="257"/>
      <c r="N63" s="257"/>
      <c r="O63" s="257"/>
      <c r="P63" s="257"/>
      <c r="Q63" s="261"/>
      <c r="R63" s="234"/>
    </row>
    <row r="64" spans="1:18" ht="12.75">
      <c r="A64" s="304"/>
      <c r="B64" s="300">
        <f>'пр.хода'!G18</f>
        <v>21</v>
      </c>
      <c r="C64" s="254" t="str">
        <f>VLOOKUP(B64,'пр.взв.'!B6:G128,2,FALSE)</f>
        <v>КОБЗЕВ Андрей Витальевич</v>
      </c>
      <c r="D64" s="256" t="str">
        <f>VLOOKUP(B64,'пр.взв.'!B5:G128,3,FALSE)</f>
        <v>19.08.1992 кмс</v>
      </c>
      <c r="E64" s="256" t="str">
        <f>VLOOKUP(B64,'пр.взв.'!B5:G128,4,FALSE)</f>
        <v>Мос</v>
      </c>
      <c r="F64" s="258"/>
      <c r="G64" s="258"/>
      <c r="H64" s="237"/>
      <c r="I64" s="237"/>
      <c r="J64" s="263"/>
      <c r="K64" s="300">
        <f>'пр.хода'!R18</f>
        <v>22</v>
      </c>
      <c r="L64" s="254" t="str">
        <f>VLOOKUP(K64,'пр.взв.'!B5:G128,2,FALSE)</f>
        <v>БУРДАЕВ Роман Михайлович</v>
      </c>
      <c r="M64" s="256" t="str">
        <f>VLOOKUP(K64,'пр.взв.'!B5:G128,3,FALSE)</f>
        <v>22.05.1993 кмс</v>
      </c>
      <c r="N64" s="256" t="str">
        <f>VLOOKUP(K64,'пр.взв.'!B5:G128,4,FALSE)</f>
        <v>ПФО</v>
      </c>
      <c r="O64" s="258"/>
      <c r="P64" s="258"/>
      <c r="Q64" s="237"/>
      <c r="R64" s="237"/>
    </row>
    <row r="65" spans="1:18" ht="13.5" thickBot="1">
      <c r="A65" s="307"/>
      <c r="B65" s="306"/>
      <c r="C65" s="271"/>
      <c r="D65" s="272"/>
      <c r="E65" s="272"/>
      <c r="F65" s="273"/>
      <c r="G65" s="273"/>
      <c r="H65" s="202"/>
      <c r="I65" s="202"/>
      <c r="J65" s="274"/>
      <c r="K65" s="306"/>
      <c r="L65" s="271"/>
      <c r="M65" s="272"/>
      <c r="N65" s="272"/>
      <c r="O65" s="273"/>
      <c r="P65" s="273"/>
      <c r="Q65" s="202"/>
      <c r="R65" s="202"/>
    </row>
    <row r="66" spans="1:18" ht="12.75">
      <c r="A66" s="303">
        <v>2</v>
      </c>
      <c r="B66" s="302">
        <f>'пр.хода'!G26</f>
        <v>27</v>
      </c>
      <c r="C66" s="277" t="str">
        <f>VLOOKUP(B66,'пр.взв.'!B5:G130,2,FALSE)</f>
        <v>КУЗЬМИН Александр Сергеевич</v>
      </c>
      <c r="D66" s="275" t="str">
        <f>VLOOKUP(B66,'пр.взв.'!B5:G130,3,FALSE)</f>
        <v>16.09.1993 кмс</v>
      </c>
      <c r="E66" s="275" t="str">
        <f>VLOOKUP(B66,'пр.взв.'!B6:G130,4,FALSE)</f>
        <v>С.П.</v>
      </c>
      <c r="F66" s="278"/>
      <c r="G66" s="279"/>
      <c r="H66" s="280"/>
      <c r="I66" s="275"/>
      <c r="J66" s="276">
        <v>6</v>
      </c>
      <c r="K66" s="302">
        <f>'пр.хода'!R26</f>
        <v>12</v>
      </c>
      <c r="L66" s="277" t="str">
        <f>VLOOKUP(K66,'пр.взв.'!B5:G130,2,FALSE)</f>
        <v>ХОЛТОБИН Руслан Андреевич</v>
      </c>
      <c r="M66" s="275" t="str">
        <f>VLOOKUP(K66,'пр.взв.'!B5:G130,3,FALSE)</f>
        <v>21.01.1992 кмс</v>
      </c>
      <c r="N66" s="275" t="str">
        <f>VLOOKUP(K66,'пр.взв.'!B5:G130,4,FALSE)</f>
        <v>ЦФО</v>
      </c>
      <c r="O66" s="278"/>
      <c r="P66" s="279"/>
      <c r="Q66" s="280"/>
      <c r="R66" s="275"/>
    </row>
    <row r="67" spans="1:18" ht="12.75">
      <c r="A67" s="304"/>
      <c r="B67" s="301"/>
      <c r="C67" s="255"/>
      <c r="D67" s="257"/>
      <c r="E67" s="257"/>
      <c r="F67" s="257"/>
      <c r="G67" s="257"/>
      <c r="H67" s="261"/>
      <c r="I67" s="234"/>
      <c r="J67" s="263"/>
      <c r="K67" s="301"/>
      <c r="L67" s="255"/>
      <c r="M67" s="257"/>
      <c r="N67" s="257"/>
      <c r="O67" s="257"/>
      <c r="P67" s="257"/>
      <c r="Q67" s="261"/>
      <c r="R67" s="234"/>
    </row>
    <row r="68" spans="1:18" ht="12.75">
      <c r="A68" s="304"/>
      <c r="B68" s="300">
        <f>'пр.хода'!G34</f>
        <v>23</v>
      </c>
      <c r="C68" s="254" t="str">
        <f>VLOOKUP(B68,'пр.взв.'!B5:G132,2,FALSE)</f>
        <v>НАНОСОВ Михаил Владимирович</v>
      </c>
      <c r="D68" s="256" t="str">
        <f>VLOOKUP(B68,'пр.взв.'!B5:G132,3,FALSE)</f>
        <v>20.11.1992 кмс</v>
      </c>
      <c r="E68" s="256" t="str">
        <f>VLOOKUP(B68,'пр.взв.'!B6:G132,4,FALSE)</f>
        <v>ЦФО</v>
      </c>
      <c r="F68" s="258"/>
      <c r="G68" s="258"/>
      <c r="H68" s="237"/>
      <c r="I68" s="237"/>
      <c r="J68" s="263"/>
      <c r="K68" s="300">
        <f>'пр.хода'!R34</f>
        <v>16</v>
      </c>
      <c r="L68" s="254" t="str">
        <f>VLOOKUP(K68,'пр.взв.'!B5:G132,2,FALSE)</f>
        <v>ВАСИЛЬЕВ Сергей Геннадьевич</v>
      </c>
      <c r="M68" s="256" t="str">
        <f>VLOOKUP(K68,'пр.взв.'!B5:G132,3,FALSE)</f>
        <v>31.05.1993 кмс</v>
      </c>
      <c r="N68" s="256" t="str">
        <f>VLOOKUP(K68,'пр.взв.'!B5:G132,4,FALSE)</f>
        <v>УФО</v>
      </c>
      <c r="O68" s="258"/>
      <c r="P68" s="258"/>
      <c r="Q68" s="237"/>
      <c r="R68" s="237"/>
    </row>
    <row r="69" spans="1:18" ht="12.75">
      <c r="A69" s="305"/>
      <c r="B69" s="301"/>
      <c r="C69" s="255"/>
      <c r="D69" s="257"/>
      <c r="E69" s="257"/>
      <c r="F69" s="259"/>
      <c r="G69" s="259"/>
      <c r="H69" s="238"/>
      <c r="I69" s="238"/>
      <c r="J69" s="264"/>
      <c r="K69" s="301"/>
      <c r="L69" s="255"/>
      <c r="M69" s="257"/>
      <c r="N69" s="257"/>
      <c r="O69" s="259"/>
      <c r="P69" s="259"/>
      <c r="Q69" s="238"/>
      <c r="R69" s="238"/>
    </row>
    <row r="71" spans="2:18" ht="16.5" thickBot="1">
      <c r="B71" s="84" t="s">
        <v>37</v>
      </c>
      <c r="C71" s="88" t="s">
        <v>49</v>
      </c>
      <c r="D71" s="88"/>
      <c r="E71" s="88"/>
      <c r="F71" s="89" t="str">
        <f>F80</f>
        <v>в.к. 62  кг.</v>
      </c>
      <c r="G71" s="88"/>
      <c r="H71" s="88"/>
      <c r="I71" s="88"/>
      <c r="J71" s="87"/>
      <c r="K71" s="84" t="s">
        <v>1</v>
      </c>
      <c r="L71" s="88" t="s">
        <v>49</v>
      </c>
      <c r="M71" s="88"/>
      <c r="N71" s="88"/>
      <c r="O71" s="84" t="str">
        <f>F71</f>
        <v>в.к. 62  кг.</v>
      </c>
      <c r="P71" s="88"/>
      <c r="Q71" s="88"/>
      <c r="R71" s="88"/>
    </row>
    <row r="72" spans="1:18" ht="12.75" customHeight="1">
      <c r="A72" s="290" t="s">
        <v>46</v>
      </c>
      <c r="B72" s="292" t="s">
        <v>5</v>
      </c>
      <c r="C72" s="282" t="s">
        <v>6</v>
      </c>
      <c r="D72" s="282" t="s">
        <v>15</v>
      </c>
      <c r="E72" s="282" t="s">
        <v>16</v>
      </c>
      <c r="F72" s="282" t="s">
        <v>17</v>
      </c>
      <c r="G72" s="284" t="s">
        <v>47</v>
      </c>
      <c r="H72" s="286" t="s">
        <v>48</v>
      </c>
      <c r="I72" s="288" t="s">
        <v>19</v>
      </c>
      <c r="J72" s="290" t="s">
        <v>46</v>
      </c>
      <c r="K72" s="292" t="s">
        <v>5</v>
      </c>
      <c r="L72" s="282" t="s">
        <v>6</v>
      </c>
      <c r="M72" s="282" t="s">
        <v>15</v>
      </c>
      <c r="N72" s="282" t="s">
        <v>16</v>
      </c>
      <c r="O72" s="282" t="s">
        <v>17</v>
      </c>
      <c r="P72" s="284" t="s">
        <v>47</v>
      </c>
      <c r="Q72" s="286" t="s">
        <v>48</v>
      </c>
      <c r="R72" s="288" t="s">
        <v>19</v>
      </c>
    </row>
    <row r="73" spans="1:18" ht="13.5" customHeight="1" thickBot="1">
      <c r="A73" s="291"/>
      <c r="B73" s="293" t="s">
        <v>40</v>
      </c>
      <c r="C73" s="283"/>
      <c r="D73" s="283"/>
      <c r="E73" s="283"/>
      <c r="F73" s="283"/>
      <c r="G73" s="285"/>
      <c r="H73" s="287"/>
      <c r="I73" s="289" t="s">
        <v>41</v>
      </c>
      <c r="J73" s="291"/>
      <c r="K73" s="293" t="s">
        <v>40</v>
      </c>
      <c r="L73" s="283"/>
      <c r="M73" s="283"/>
      <c r="N73" s="283"/>
      <c r="O73" s="283"/>
      <c r="P73" s="285"/>
      <c r="Q73" s="287"/>
      <c r="R73" s="289" t="s">
        <v>41</v>
      </c>
    </row>
    <row r="74" spans="1:18" ht="12.75">
      <c r="A74" s="295">
        <v>1</v>
      </c>
      <c r="B74" s="298">
        <f>'пр.хода'!I15</f>
        <v>21</v>
      </c>
      <c r="C74" s="269" t="str">
        <f>VLOOKUP(B74,'пр.взв.'!B5:G138,2,FALSE)</f>
        <v>КОБЗЕВ Андрей Витальевич</v>
      </c>
      <c r="D74" s="266" t="str">
        <f>VLOOKUP(B74,'пр.взв.'!B7:G138,3,FALSE)</f>
        <v>19.08.1992 кмс</v>
      </c>
      <c r="E74" s="266" t="str">
        <f>VLOOKUP(B74,'пр.взв.'!B7:G138,4,FALSE)</f>
        <v>Мос</v>
      </c>
      <c r="F74" s="259"/>
      <c r="G74" s="267"/>
      <c r="H74" s="245"/>
      <c r="I74" s="238"/>
      <c r="J74" s="295">
        <v>2</v>
      </c>
      <c r="K74" s="298">
        <f>'пр.хода'!P15</f>
        <v>26</v>
      </c>
      <c r="L74" s="277" t="str">
        <f>VLOOKUP(K74,'пр.взв.'!B7:G138,2,FALSE)</f>
        <v>МЕХТИЕВ Аюб Ханпашаевич</v>
      </c>
      <c r="M74" s="275" t="str">
        <f>VLOOKUP(K74,'пр.взв.'!B7:G138,3,FALSE)</f>
        <v>06.06.1992 мс</v>
      </c>
      <c r="N74" s="275" t="str">
        <f>VLOOKUP(K74,'пр.взв.'!B7:G138,4,FALSE)</f>
        <v>СКФО</v>
      </c>
      <c r="O74" s="259"/>
      <c r="P74" s="267"/>
      <c r="Q74" s="245"/>
      <c r="R74" s="238"/>
    </row>
    <row r="75" spans="1:18" ht="12.75">
      <c r="A75" s="296"/>
      <c r="B75" s="265"/>
      <c r="C75" s="255"/>
      <c r="D75" s="257"/>
      <c r="E75" s="257"/>
      <c r="F75" s="257"/>
      <c r="G75" s="257"/>
      <c r="H75" s="261"/>
      <c r="I75" s="234"/>
      <c r="J75" s="296"/>
      <c r="K75" s="265"/>
      <c r="L75" s="255"/>
      <c r="M75" s="257"/>
      <c r="N75" s="257"/>
      <c r="O75" s="257"/>
      <c r="P75" s="257"/>
      <c r="Q75" s="261"/>
      <c r="R75" s="234"/>
    </row>
    <row r="76" spans="1:18" ht="12.75">
      <c r="A76" s="296"/>
      <c r="B76" s="299">
        <f>'пр.хода'!I30</f>
        <v>27</v>
      </c>
      <c r="C76" s="254" t="str">
        <f>VLOOKUP(B76,'пр.взв.'!B2:G140,2,FALSE)</f>
        <v>КУЗЬМИН Александр Сергеевич</v>
      </c>
      <c r="D76" s="256" t="str">
        <f>VLOOKUP(B76,'пр.взв.'!B6:G140,3,FALSE)</f>
        <v>16.09.1993 кмс</v>
      </c>
      <c r="E76" s="256" t="str">
        <f>VLOOKUP(B76,'пр.взв.'!B6:G140,4,FALSE)</f>
        <v>С.П.</v>
      </c>
      <c r="F76" s="258"/>
      <c r="G76" s="258"/>
      <c r="H76" s="237"/>
      <c r="I76" s="237"/>
      <c r="J76" s="296"/>
      <c r="K76" s="299">
        <f>'пр.хода'!P30</f>
        <v>16</v>
      </c>
      <c r="L76" s="254" t="str">
        <f>VLOOKUP(K76,'пр.взв.'!B6:G140,2,FALSE)</f>
        <v>ВАСИЛЬЕВ Сергей Геннадьевич</v>
      </c>
      <c r="M76" s="256" t="str">
        <f>VLOOKUP(K76,'пр.взв.'!B6:G140,3,FALSE)</f>
        <v>31.05.1993 кмс</v>
      </c>
      <c r="N76" s="256" t="str">
        <f>VLOOKUP(K76,'пр.взв.'!B6:G140,4,FALSE)</f>
        <v>УФО</v>
      </c>
      <c r="O76" s="258"/>
      <c r="P76" s="258"/>
      <c r="Q76" s="237"/>
      <c r="R76" s="237"/>
    </row>
    <row r="77" spans="1:18" ht="12.75">
      <c r="A77" s="297"/>
      <c r="B77" s="253"/>
      <c r="C77" s="255"/>
      <c r="D77" s="257"/>
      <c r="E77" s="257"/>
      <c r="F77" s="259"/>
      <c r="G77" s="259"/>
      <c r="H77" s="238"/>
      <c r="I77" s="238"/>
      <c r="J77" s="297"/>
      <c r="K77" s="253"/>
      <c r="L77" s="255"/>
      <c r="M77" s="257"/>
      <c r="N77" s="257"/>
      <c r="O77" s="259"/>
      <c r="P77" s="259"/>
      <c r="Q77" s="238"/>
      <c r="R77" s="238"/>
    </row>
    <row r="79" spans="1:18" ht="15">
      <c r="A79" s="294" t="s">
        <v>50</v>
      </c>
      <c r="B79" s="294"/>
      <c r="C79" s="294"/>
      <c r="D79" s="294"/>
      <c r="E79" s="294"/>
      <c r="F79" s="294"/>
      <c r="G79" s="294"/>
      <c r="H79" s="294"/>
      <c r="I79" s="294"/>
      <c r="J79" s="294" t="s">
        <v>51</v>
      </c>
      <c r="K79" s="294"/>
      <c r="L79" s="294"/>
      <c r="M79" s="294"/>
      <c r="N79" s="294"/>
      <c r="O79" s="294"/>
      <c r="P79" s="294"/>
      <c r="Q79" s="294"/>
      <c r="R79" s="294"/>
    </row>
    <row r="80" spans="2:18" ht="16.5" thickBot="1">
      <c r="B80" s="84" t="s">
        <v>37</v>
      </c>
      <c r="C80" s="90"/>
      <c r="D80" s="90"/>
      <c r="E80" s="90"/>
      <c r="F80" s="91" t="str">
        <f>'пр.взв.'!D4</f>
        <v>в.к. 62  кг.</v>
      </c>
      <c r="G80" s="90"/>
      <c r="H80" s="90"/>
      <c r="I80" s="90"/>
      <c r="J80" s="92"/>
      <c r="K80" s="93" t="s">
        <v>1</v>
      </c>
      <c r="L80" s="90"/>
      <c r="M80" s="90"/>
      <c r="N80" s="90"/>
      <c r="O80" s="91" t="str">
        <f>F80</f>
        <v>в.к. 62  кг.</v>
      </c>
      <c r="P80" s="87"/>
      <c r="Q80" s="87"/>
      <c r="R80" s="87"/>
    </row>
    <row r="81" spans="1:18" ht="12.75" customHeight="1">
      <c r="A81" s="290" t="s">
        <v>46</v>
      </c>
      <c r="B81" s="292" t="s">
        <v>5</v>
      </c>
      <c r="C81" s="282" t="s">
        <v>6</v>
      </c>
      <c r="D81" s="282" t="s">
        <v>15</v>
      </c>
      <c r="E81" s="282" t="s">
        <v>16</v>
      </c>
      <c r="F81" s="282" t="s">
        <v>17</v>
      </c>
      <c r="G81" s="284" t="s">
        <v>47</v>
      </c>
      <c r="H81" s="286" t="s">
        <v>48</v>
      </c>
      <c r="I81" s="288" t="s">
        <v>19</v>
      </c>
      <c r="J81" s="290" t="s">
        <v>46</v>
      </c>
      <c r="K81" s="292" t="s">
        <v>5</v>
      </c>
      <c r="L81" s="282" t="s">
        <v>6</v>
      </c>
      <c r="M81" s="282" t="s">
        <v>15</v>
      </c>
      <c r="N81" s="282" t="s">
        <v>16</v>
      </c>
      <c r="O81" s="282" t="s">
        <v>17</v>
      </c>
      <c r="P81" s="284" t="s">
        <v>47</v>
      </c>
      <c r="Q81" s="286" t="s">
        <v>48</v>
      </c>
      <c r="R81" s="288" t="s">
        <v>19</v>
      </c>
    </row>
    <row r="82" spans="1:18" ht="13.5" customHeight="1" thickBot="1">
      <c r="A82" s="291"/>
      <c r="B82" s="293" t="s">
        <v>40</v>
      </c>
      <c r="C82" s="283"/>
      <c r="D82" s="283"/>
      <c r="E82" s="283"/>
      <c r="F82" s="283"/>
      <c r="G82" s="285"/>
      <c r="H82" s="287"/>
      <c r="I82" s="289" t="s">
        <v>41</v>
      </c>
      <c r="J82" s="291"/>
      <c r="K82" s="293" t="s">
        <v>40</v>
      </c>
      <c r="L82" s="283"/>
      <c r="M82" s="283"/>
      <c r="N82" s="283"/>
      <c r="O82" s="283"/>
      <c r="P82" s="285"/>
      <c r="Q82" s="287"/>
      <c r="R82" s="289" t="s">
        <v>41</v>
      </c>
    </row>
    <row r="83" spans="1:18" ht="12.75" customHeight="1" hidden="1">
      <c r="A83" s="276">
        <v>1</v>
      </c>
      <c r="B83" s="268">
        <f>'пр.хода'!K5</f>
        <v>5</v>
      </c>
      <c r="C83" s="269" t="str">
        <f>VLOOKUP(B83,'пр.взв.'!B4:G147,2,FALSE)</f>
        <v>ТОЛКАЧЕВ Андрей Александрович</v>
      </c>
      <c r="D83" s="266" t="str">
        <f>VLOOKUP(B83,'пр.взв.'!B4:G147,3,FALSE)</f>
        <v>08.09.1992 мс</v>
      </c>
      <c r="E83" s="266" t="str">
        <f>VLOOKUP(B83,'пр.взв.'!B4:G147,4,FALSE)</f>
        <v>ЦФО</v>
      </c>
      <c r="F83" s="278"/>
      <c r="G83" s="279"/>
      <c r="H83" s="280"/>
      <c r="I83" s="281"/>
      <c r="J83" s="276">
        <v>3</v>
      </c>
      <c r="K83" s="268">
        <f>'пр.хода'!K33</f>
        <v>10</v>
      </c>
      <c r="L83" s="269" t="str">
        <f>VLOOKUP(K83,'пр.взв.'!B8:G147,2,FALSE)</f>
        <v>ТАГИЕВ Эльшад Рашид оглы</v>
      </c>
      <c r="M83" s="266" t="str">
        <f>VLOOKUP(K83,'пр.взв.'!B8:G147,3,FALSE)</f>
        <v>10.08.1993 кмс</v>
      </c>
      <c r="N83" s="266" t="str">
        <f>VLOOKUP(K83,'пр.взв.'!B8:G147,4,FALSE)</f>
        <v>СЗФО</v>
      </c>
      <c r="O83" s="278"/>
      <c r="P83" s="279"/>
      <c r="Q83" s="280"/>
      <c r="R83" s="281"/>
    </row>
    <row r="84" spans="1:18" ht="12.75" customHeight="1" hidden="1">
      <c r="A84" s="263"/>
      <c r="B84" s="265"/>
      <c r="C84" s="255"/>
      <c r="D84" s="257"/>
      <c r="E84" s="257"/>
      <c r="F84" s="257"/>
      <c r="G84" s="257"/>
      <c r="H84" s="261"/>
      <c r="I84" s="234"/>
      <c r="J84" s="263"/>
      <c r="K84" s="265"/>
      <c r="L84" s="255"/>
      <c r="M84" s="257"/>
      <c r="N84" s="257"/>
      <c r="O84" s="257"/>
      <c r="P84" s="257"/>
      <c r="Q84" s="261"/>
      <c r="R84" s="234"/>
    </row>
    <row r="85" spans="1:18" ht="12.75" customHeight="1" hidden="1">
      <c r="A85" s="263"/>
      <c r="B85" s="252">
        <f>'пр.хода'!K7</f>
        <v>13</v>
      </c>
      <c r="C85" s="254" t="str">
        <f>VLOOKUP(B85,'пр.взв.'!B6:G149,2,FALSE)</f>
        <v>КУВАРИН Алексей Сергеевич </v>
      </c>
      <c r="D85" s="256" t="str">
        <f>VLOOKUP(B85,'пр.взв.'!B8:G149,3,FALSE)</f>
        <v>20.10.1992 кмс</v>
      </c>
      <c r="E85" s="256" t="str">
        <f>VLOOKUP(B85,'пр.взв.'!B7:G149,4,FALSE)</f>
        <v>ПФО</v>
      </c>
      <c r="F85" s="258"/>
      <c r="G85" s="258"/>
      <c r="H85" s="237"/>
      <c r="I85" s="237"/>
      <c r="J85" s="263"/>
      <c r="K85" s="252">
        <f>'пр.хода'!K35</f>
        <v>2</v>
      </c>
      <c r="L85" s="254" t="str">
        <f>VLOOKUP(K85,'пр.взв.'!B7:G149,2,FALSE)</f>
        <v>ОСИНЦЕВ Егор Михайлович</v>
      </c>
      <c r="M85" s="256" t="str">
        <f>VLOOKUP(K85,'пр.взв.'!B7:G149,3,FALSE)</f>
        <v>28.11.1994 кмс</v>
      </c>
      <c r="N85" s="256" t="str">
        <f>VLOOKUP(K85,'пр.взв.'!B7:G149,4,FALSE)</f>
        <v>УФО</v>
      </c>
      <c r="O85" s="258"/>
      <c r="P85" s="258"/>
      <c r="Q85" s="237"/>
      <c r="R85" s="237"/>
    </row>
    <row r="86" spans="1:18" ht="13.5" customHeight="1" hidden="1" thickBot="1">
      <c r="A86" s="264"/>
      <c r="B86" s="270"/>
      <c r="C86" s="271"/>
      <c r="D86" s="272"/>
      <c r="E86" s="272"/>
      <c r="F86" s="273"/>
      <c r="G86" s="273"/>
      <c r="H86" s="202"/>
      <c r="I86" s="202"/>
      <c r="J86" s="264"/>
      <c r="K86" s="270"/>
      <c r="L86" s="271"/>
      <c r="M86" s="272"/>
      <c r="N86" s="272"/>
      <c r="O86" s="273"/>
      <c r="P86" s="273"/>
      <c r="Q86" s="202"/>
      <c r="R86" s="202"/>
    </row>
    <row r="87" spans="1:18" ht="12.75" customHeight="1" hidden="1">
      <c r="A87" s="276">
        <v>2</v>
      </c>
      <c r="B87" s="268">
        <f>'пр.хода'!K9</f>
        <v>0</v>
      </c>
      <c r="C87" s="277" t="e">
        <f>VLOOKUP(B87,'пр.взв.'!B8:G151,2,FALSE)</f>
        <v>#N/A</v>
      </c>
      <c r="D87" s="275" t="e">
        <f>VLOOKUP(B87,'пр.взв.'!B8:G151,3,FALSE)</f>
        <v>#N/A</v>
      </c>
      <c r="E87" s="275" t="e">
        <f>VLOOKUP(B87,'пр.взв.'!B8:G151,4,FALSE)</f>
        <v>#N/A</v>
      </c>
      <c r="F87" s="259"/>
      <c r="G87" s="267"/>
      <c r="H87" s="245"/>
      <c r="I87" s="238"/>
      <c r="J87" s="276">
        <v>4</v>
      </c>
      <c r="K87" s="268">
        <f>'пр.хода'!K37</f>
        <v>0</v>
      </c>
      <c r="L87" s="277" t="e">
        <f>VLOOKUP(K87,'пр.взв.'!B7:G151,2,FALSE)</f>
        <v>#N/A</v>
      </c>
      <c r="M87" s="275" t="e">
        <f>VLOOKUP(K87,'пр.взв.'!B7:G151,3,FALSE)</f>
        <v>#N/A</v>
      </c>
      <c r="N87" s="275" t="e">
        <f>VLOOKUP(K87,'пр.взв.'!B7:G151,4,FALSE)</f>
        <v>#N/A</v>
      </c>
      <c r="O87" s="259"/>
      <c r="P87" s="267"/>
      <c r="Q87" s="245"/>
      <c r="R87" s="238"/>
    </row>
    <row r="88" spans="1:18" ht="12.75" customHeight="1" hidden="1">
      <c r="A88" s="263"/>
      <c r="B88" s="265"/>
      <c r="C88" s="255"/>
      <c r="D88" s="257"/>
      <c r="E88" s="257"/>
      <c r="F88" s="257"/>
      <c r="G88" s="257"/>
      <c r="H88" s="261"/>
      <c r="I88" s="234"/>
      <c r="J88" s="263"/>
      <c r="K88" s="265"/>
      <c r="L88" s="255"/>
      <c r="M88" s="257"/>
      <c r="N88" s="257"/>
      <c r="O88" s="257"/>
      <c r="P88" s="257"/>
      <c r="Q88" s="261"/>
      <c r="R88" s="234"/>
    </row>
    <row r="89" spans="1:18" ht="12.75" customHeight="1" hidden="1">
      <c r="A89" s="263"/>
      <c r="B89" s="252">
        <f>'пр.хода'!K11</f>
        <v>0</v>
      </c>
      <c r="C89" s="254" t="e">
        <f>VLOOKUP(B89,'пр.взв.'!B8:G153,2,FALSE)</f>
        <v>#N/A</v>
      </c>
      <c r="D89" s="256" t="e">
        <f>VLOOKUP(B89,'пр.взв.'!B8:G153,3,FALSE)</f>
        <v>#N/A</v>
      </c>
      <c r="E89" s="256" t="e">
        <f>VLOOKUP(B89,'пр.взв.'!B1:G153,4,FALSE)</f>
        <v>#N/A</v>
      </c>
      <c r="F89" s="258"/>
      <c r="G89" s="258"/>
      <c r="H89" s="237"/>
      <c r="I89" s="237"/>
      <c r="J89" s="263"/>
      <c r="K89" s="252">
        <f>'пр.хода'!K39</f>
        <v>0</v>
      </c>
      <c r="L89" s="254" t="e">
        <f>VLOOKUP(K89,'пр.взв.'!B7:G153,2,FALSE)</f>
        <v>#N/A</v>
      </c>
      <c r="M89" s="256" t="e">
        <f>VLOOKUP(K89,'пр.взв.'!B7:G153,3,FALSE)</f>
        <v>#N/A</v>
      </c>
      <c r="N89" s="256" t="e">
        <f>VLOOKUP(K89,'пр.взв.'!B7:G153,4,FALSE)</f>
        <v>#N/A</v>
      </c>
      <c r="O89" s="258"/>
      <c r="P89" s="258"/>
      <c r="Q89" s="237"/>
      <c r="R89" s="237"/>
    </row>
    <row r="90" spans="1:18" ht="12.75" customHeight="1" hidden="1">
      <c r="A90" s="264"/>
      <c r="B90" s="253"/>
      <c r="C90" s="255"/>
      <c r="D90" s="257"/>
      <c r="E90" s="257"/>
      <c r="F90" s="259"/>
      <c r="G90" s="259"/>
      <c r="H90" s="238"/>
      <c r="I90" s="238"/>
      <c r="J90" s="264"/>
      <c r="K90" s="253"/>
      <c r="L90" s="255"/>
      <c r="M90" s="257"/>
      <c r="N90" s="257"/>
      <c r="O90" s="259"/>
      <c r="P90" s="259"/>
      <c r="Q90" s="238"/>
      <c r="R90" s="238"/>
    </row>
    <row r="91" ht="12.75" hidden="1"/>
    <row r="92" spans="1:18" ht="12.75" customHeight="1" hidden="1">
      <c r="A92" s="262">
        <v>5</v>
      </c>
      <c r="B92" s="265">
        <f>'пр.хода'!L6</f>
        <v>5</v>
      </c>
      <c r="C92" s="254" t="str">
        <f>VLOOKUP(B92,'пр.взв.'!B1:G156,2,FALSE)</f>
        <v>ТОЛКАЧЕВ Андрей Александрович</v>
      </c>
      <c r="D92" s="256" t="str">
        <f>VLOOKUP(B92,'пр.взв.'!B1:G156,3,FALSE)</f>
        <v>08.09.1992 мс</v>
      </c>
      <c r="E92" s="256" t="str">
        <f>VLOOKUP(B92,'пр.взв.'!B1:G156,4,FALSE)</f>
        <v>ЦФО</v>
      </c>
      <c r="F92" s="257"/>
      <c r="G92" s="260"/>
      <c r="H92" s="261"/>
      <c r="I92" s="234"/>
      <c r="J92" s="262">
        <v>7</v>
      </c>
      <c r="K92" s="265">
        <f>'пр.хода'!L34</f>
        <v>2</v>
      </c>
      <c r="L92" s="254" t="str">
        <f>VLOOKUP(K92,'пр.взв.'!B1:G156,2,FALSE)</f>
        <v>ОСИНЦЕВ Егор Михайлович</v>
      </c>
      <c r="M92" s="256" t="e">
        <f>VLOOKUP(K92,'пр.взв.'!B71:G156,3,FALSE)</f>
        <v>#N/A</v>
      </c>
      <c r="N92" s="256" t="str">
        <f>VLOOKUP(K92,'пр.взв.'!B1:G156,4,FALSE)</f>
        <v>УФО</v>
      </c>
      <c r="O92" s="257"/>
      <c r="P92" s="260"/>
      <c r="Q92" s="261"/>
      <c r="R92" s="234"/>
    </row>
    <row r="93" spans="1:18" ht="12.75" customHeight="1" hidden="1">
      <c r="A93" s="263"/>
      <c r="B93" s="265"/>
      <c r="C93" s="255"/>
      <c r="D93" s="257"/>
      <c r="E93" s="257"/>
      <c r="F93" s="257"/>
      <c r="G93" s="257"/>
      <c r="H93" s="261"/>
      <c r="I93" s="234"/>
      <c r="J93" s="263"/>
      <c r="K93" s="265"/>
      <c r="L93" s="255"/>
      <c r="M93" s="257"/>
      <c r="N93" s="257"/>
      <c r="O93" s="257"/>
      <c r="P93" s="257"/>
      <c r="Q93" s="261"/>
      <c r="R93" s="234"/>
    </row>
    <row r="94" spans="1:18" ht="12.75" customHeight="1" hidden="1">
      <c r="A94" s="263"/>
      <c r="B94" s="252">
        <f>'пр.хода'!L8</f>
        <v>17</v>
      </c>
      <c r="C94" s="254" t="str">
        <f>VLOOKUP(B94,'пр.взв.'!B1:G158,2,FALSE)</f>
        <v>ТУРКАН-СУРИНОВИЧ Роман Альбертович</v>
      </c>
      <c r="D94" s="256" t="str">
        <f>VLOOKUP(B94,'пр.взв.'!B1:G158,3,FALSE)</f>
        <v>18.09.1993 кмс</v>
      </c>
      <c r="E94" s="256" t="str">
        <f>VLOOKUP(B94,'пр.взв.'!B1:G158,4,FALSE)</f>
        <v>ДВФО</v>
      </c>
      <c r="F94" s="258"/>
      <c r="G94" s="258"/>
      <c r="H94" s="237"/>
      <c r="I94" s="237"/>
      <c r="J94" s="263"/>
      <c r="K94" s="252">
        <f>'пр.хода'!L36</f>
        <v>22</v>
      </c>
      <c r="L94" s="254" t="str">
        <f>VLOOKUP(K94,'пр.взв.'!B1:G158,2,FALSE)</f>
        <v>БУРДАЕВ Роман Михайлович</v>
      </c>
      <c r="M94" s="256" t="str">
        <f>VLOOKUP(K94,'пр.взв.'!B1:G158,3,FALSE)</f>
        <v>22.05.1993 кмс</v>
      </c>
      <c r="N94" s="256" t="str">
        <f>VLOOKUP(K94,'пр.взв.'!B1:G158,4,FALSE)</f>
        <v>ПФО</v>
      </c>
      <c r="O94" s="258"/>
      <c r="P94" s="258"/>
      <c r="Q94" s="237"/>
      <c r="R94" s="237"/>
    </row>
    <row r="95" spans="1:18" ht="13.5" customHeight="1" hidden="1" thickBot="1">
      <c r="A95" s="274"/>
      <c r="B95" s="270"/>
      <c r="C95" s="271"/>
      <c r="D95" s="272"/>
      <c r="E95" s="272"/>
      <c r="F95" s="273"/>
      <c r="G95" s="273"/>
      <c r="H95" s="202"/>
      <c r="I95" s="202"/>
      <c r="J95" s="274"/>
      <c r="K95" s="270"/>
      <c r="L95" s="271"/>
      <c r="M95" s="272"/>
      <c r="N95" s="272"/>
      <c r="O95" s="273"/>
      <c r="P95" s="273"/>
      <c r="Q95" s="202"/>
      <c r="R95" s="202"/>
    </row>
    <row r="96" spans="1:18" ht="12.75" customHeight="1">
      <c r="A96" s="263">
        <v>6</v>
      </c>
      <c r="B96" s="268">
        <v>17</v>
      </c>
      <c r="C96" s="269" t="str">
        <f>VLOOKUP(B96,'пр.взв.'!B1:G160,2,FALSE)</f>
        <v>ТУРКАН-СУРИНОВИЧ Роман Альбертович</v>
      </c>
      <c r="D96" s="266" t="str">
        <f>VLOOKUP(B96,'пр.взв.'!B1:G160,3,FALSE)</f>
        <v>18.09.1993 кмс</v>
      </c>
      <c r="E96" s="266" t="str">
        <f>VLOOKUP(B96,'пр.взв.'!B1:G160,4,FALSE)</f>
        <v>ДВФО</v>
      </c>
      <c r="F96" s="259"/>
      <c r="G96" s="267"/>
      <c r="H96" s="245"/>
      <c r="I96" s="238"/>
      <c r="J96" s="263">
        <v>8</v>
      </c>
      <c r="K96" s="268">
        <v>22</v>
      </c>
      <c r="L96" s="269" t="str">
        <f>VLOOKUP(K96,'пр.взв.'!B1:G160,2,FALSE)</f>
        <v>БУРДАЕВ Роман Михайлович</v>
      </c>
      <c r="M96" s="266" t="str">
        <f>VLOOKUP(K96,'пр.взв.'!B1:G160,3,FALSE)</f>
        <v>22.05.1993 кмс</v>
      </c>
      <c r="N96" s="266" t="str">
        <f>VLOOKUP(K96,'пр.взв.'!B1:G160,4,FALSE)</f>
        <v>ПФО</v>
      </c>
      <c r="O96" s="259"/>
      <c r="P96" s="267"/>
      <c r="Q96" s="245"/>
      <c r="R96" s="238"/>
    </row>
    <row r="97" spans="1:18" ht="12.75" customHeight="1">
      <c r="A97" s="263"/>
      <c r="B97" s="265"/>
      <c r="C97" s="255"/>
      <c r="D97" s="257"/>
      <c r="E97" s="257"/>
      <c r="F97" s="257"/>
      <c r="G97" s="257"/>
      <c r="H97" s="261"/>
      <c r="I97" s="234"/>
      <c r="J97" s="263"/>
      <c r="K97" s="265"/>
      <c r="L97" s="255"/>
      <c r="M97" s="257"/>
      <c r="N97" s="257"/>
      <c r="O97" s="257"/>
      <c r="P97" s="257"/>
      <c r="Q97" s="261"/>
      <c r="R97" s="234"/>
    </row>
    <row r="98" spans="1:18" ht="12.75" customHeight="1">
      <c r="A98" s="263"/>
      <c r="B98" s="252">
        <v>3</v>
      </c>
      <c r="C98" s="254" t="str">
        <f>VLOOKUP(B98,'пр.взв.'!B1:G162,2,FALSE)</f>
        <v>ЧЕСЕБИЙ Абрек Аскарбиевич</v>
      </c>
      <c r="D98" s="256" t="str">
        <f>VLOOKUP(B98,'пр.взв.'!B1:G162,3,FALSE)</f>
        <v>07.02.1992 мс</v>
      </c>
      <c r="E98" s="256" t="str">
        <f>VLOOKUP(B98,'пр.взв.'!B1:G162,4,FALSE)</f>
        <v>ЮФО</v>
      </c>
      <c r="F98" s="258"/>
      <c r="G98" s="258"/>
      <c r="H98" s="237"/>
      <c r="I98" s="237"/>
      <c r="J98" s="263"/>
      <c r="K98" s="252">
        <v>12</v>
      </c>
      <c r="L98" s="254" t="str">
        <f>VLOOKUP(K98,'пр.взв.'!B1:G162,2,FALSE)</f>
        <v>ХОЛТОБИН Руслан Андреевич</v>
      </c>
      <c r="M98" s="256" t="str">
        <f>VLOOKUP(K98,'пр.взв.'!B1:G162,3,FALSE)</f>
        <v>21.01.1992 кмс</v>
      </c>
      <c r="N98" s="256" t="str">
        <f>VLOOKUP(K98,'пр.взв.'!B1:G162,4,FALSE)</f>
        <v>ЦФО</v>
      </c>
      <c r="O98" s="258"/>
      <c r="P98" s="258"/>
      <c r="Q98" s="237"/>
      <c r="R98" s="237"/>
    </row>
    <row r="99" spans="1:18" ht="12.75" customHeight="1">
      <c r="A99" s="264"/>
      <c r="B99" s="253"/>
      <c r="C99" s="255"/>
      <c r="D99" s="257"/>
      <c r="E99" s="257"/>
      <c r="F99" s="259"/>
      <c r="G99" s="259"/>
      <c r="H99" s="238"/>
      <c r="I99" s="238"/>
      <c r="J99" s="264"/>
      <c r="K99" s="253"/>
      <c r="L99" s="255"/>
      <c r="M99" s="257"/>
      <c r="N99" s="257"/>
      <c r="O99" s="259"/>
      <c r="P99" s="259"/>
      <c r="Q99" s="238"/>
      <c r="R99" s="238"/>
    </row>
    <row r="101" spans="1:18" ht="12.75" customHeight="1">
      <c r="A101" s="262">
        <v>9</v>
      </c>
      <c r="B101" s="265">
        <f>'пр.хода'!M7</f>
        <v>17</v>
      </c>
      <c r="C101" s="254" t="str">
        <f>VLOOKUP(B101,'пр.взв.'!B2:G165,2,FALSE)</f>
        <v>ТУРКАН-СУРИНОВИЧ Роман Альбертович</v>
      </c>
      <c r="D101" s="256" t="str">
        <f>VLOOKUP(B101,'пр.взв.'!B2:G165,3,FALSE)</f>
        <v>18.09.1993 кмс</v>
      </c>
      <c r="E101" s="256" t="str">
        <f>VLOOKUP(B101,'пр.взв.'!B2:G165,4,FALSE)</f>
        <v>ДВФО</v>
      </c>
      <c r="F101" s="257"/>
      <c r="G101" s="260"/>
      <c r="H101" s="261"/>
      <c r="I101" s="234"/>
      <c r="J101" s="262">
        <v>10</v>
      </c>
      <c r="K101" s="265">
        <v>8</v>
      </c>
      <c r="L101" s="254" t="str">
        <f>VLOOKUP(K101,'пр.взв.'!B1:G165,2,FALSE)</f>
        <v>КАРАЕВ Руслан Азадович</v>
      </c>
      <c r="M101" s="256" t="str">
        <f>VLOOKUP(K101,'пр.взв.'!B1:G165,3,FALSE)</f>
        <v>18.08.1992 кмс</v>
      </c>
      <c r="N101" s="256" t="str">
        <f>VLOOKUP(K101,'пр.взв.'!B1:G165,4,FALSE)</f>
        <v>С.П.</v>
      </c>
      <c r="O101" s="257"/>
      <c r="P101" s="260"/>
      <c r="Q101" s="261"/>
      <c r="R101" s="234"/>
    </row>
    <row r="102" spans="1:18" ht="12.75" customHeight="1">
      <c r="A102" s="263"/>
      <c r="B102" s="265"/>
      <c r="C102" s="255"/>
      <c r="D102" s="257"/>
      <c r="E102" s="257"/>
      <c r="F102" s="257"/>
      <c r="G102" s="257"/>
      <c r="H102" s="261"/>
      <c r="I102" s="234"/>
      <c r="J102" s="263"/>
      <c r="K102" s="265"/>
      <c r="L102" s="255"/>
      <c r="M102" s="257"/>
      <c r="N102" s="257"/>
      <c r="O102" s="257"/>
      <c r="P102" s="257"/>
      <c r="Q102" s="261"/>
      <c r="R102" s="234"/>
    </row>
    <row r="103" spans="1:18" ht="12.75" customHeight="1">
      <c r="A103" s="263"/>
      <c r="B103" s="252">
        <f>'пр.хода'!M11</f>
        <v>3</v>
      </c>
      <c r="C103" s="254" t="str">
        <f>VLOOKUP(B103,'пр.взв.'!B2:G167,2,FALSE)</f>
        <v>ЧЕСЕБИЙ Абрек Аскарбиевич</v>
      </c>
      <c r="D103" s="256" t="str">
        <f>VLOOKUP(B103,'пр.взв.'!B2:G167,3,FALSE)</f>
        <v>07.02.1992 мс</v>
      </c>
      <c r="E103" s="256" t="str">
        <f>VLOOKUP(B103,'пр.взв.'!B5:G167,4,FALSE)</f>
        <v>ЮФО</v>
      </c>
      <c r="F103" s="258"/>
      <c r="G103" s="258"/>
      <c r="H103" s="237"/>
      <c r="I103" s="237"/>
      <c r="J103" s="263"/>
      <c r="K103" s="252">
        <v>12</v>
      </c>
      <c r="L103" s="254" t="str">
        <f>VLOOKUP(K103,'пр.взв.'!B1:G167,2,FALSE)</f>
        <v>ХОЛТОБИН Руслан Андреевич</v>
      </c>
      <c r="M103" s="256" t="str">
        <f>VLOOKUP(K103,'пр.взв.'!B1:G167,3,FALSE)</f>
        <v>21.01.1992 кмс</v>
      </c>
      <c r="N103" s="256" t="str">
        <f>VLOOKUP(K103,'пр.взв.'!B1:G167,4,FALSE)</f>
        <v>ЦФО</v>
      </c>
      <c r="O103" s="258"/>
      <c r="P103" s="258"/>
      <c r="Q103" s="237"/>
      <c r="R103" s="237"/>
    </row>
    <row r="104" spans="1:18" ht="12.75" customHeight="1">
      <c r="A104" s="264"/>
      <c r="B104" s="253"/>
      <c r="C104" s="255"/>
      <c r="D104" s="257"/>
      <c r="E104" s="257"/>
      <c r="F104" s="259"/>
      <c r="G104" s="259"/>
      <c r="H104" s="238"/>
      <c r="I104" s="238"/>
      <c r="J104" s="264"/>
      <c r="K104" s="253"/>
      <c r="L104" s="255"/>
      <c r="M104" s="257"/>
      <c r="N104" s="257"/>
      <c r="O104" s="259"/>
      <c r="P104" s="259"/>
      <c r="Q104" s="238"/>
      <c r="R104" s="238"/>
    </row>
  </sheetData>
  <sheetProtection/>
  <mergeCells count="776">
    <mergeCell ref="E4:E5"/>
    <mergeCell ref="F4:F5"/>
    <mergeCell ref="A4:A5"/>
    <mergeCell ref="B4:B5"/>
    <mergeCell ref="C4:C5"/>
    <mergeCell ref="D4:D5"/>
    <mergeCell ref="B1:I1"/>
    <mergeCell ref="K1:R1"/>
    <mergeCell ref="B2:I2"/>
    <mergeCell ref="K2:R2"/>
    <mergeCell ref="Q4:Q5"/>
    <mergeCell ref="R4:R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E6:E7"/>
    <mergeCell ref="F6:F7"/>
    <mergeCell ref="B8:B9"/>
    <mergeCell ref="C8:C9"/>
    <mergeCell ref="D8:D9"/>
    <mergeCell ref="E8:E9"/>
    <mergeCell ref="A6:A9"/>
    <mergeCell ref="B6:B7"/>
    <mergeCell ref="C6:C7"/>
    <mergeCell ref="D6:D7"/>
    <mergeCell ref="Q6:Q7"/>
    <mergeCell ref="R6:R7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H8:H9"/>
    <mergeCell ref="I8:I9"/>
    <mergeCell ref="M8:M9"/>
    <mergeCell ref="N8:N9"/>
    <mergeCell ref="E10:E11"/>
    <mergeCell ref="F10:F11"/>
    <mergeCell ref="F8:F9"/>
    <mergeCell ref="G8:G9"/>
    <mergeCell ref="A10:A13"/>
    <mergeCell ref="B10:B11"/>
    <mergeCell ref="C10:C11"/>
    <mergeCell ref="D10:D11"/>
    <mergeCell ref="O8:O9"/>
    <mergeCell ref="P8:P9"/>
    <mergeCell ref="Q8:Q9"/>
    <mergeCell ref="R8:R9"/>
    <mergeCell ref="Q10:Q11"/>
    <mergeCell ref="R10:R11"/>
    <mergeCell ref="G10:G11"/>
    <mergeCell ref="H10:H11"/>
    <mergeCell ref="I10:I11"/>
    <mergeCell ref="J10:J13"/>
    <mergeCell ref="K10:K11"/>
    <mergeCell ref="L10:L11"/>
    <mergeCell ref="K12:K13"/>
    <mergeCell ref="L12:L13"/>
    <mergeCell ref="M10:M11"/>
    <mergeCell ref="N10:N11"/>
    <mergeCell ref="O10:O11"/>
    <mergeCell ref="P10:P11"/>
    <mergeCell ref="Q12:Q13"/>
    <mergeCell ref="R12:R13"/>
    <mergeCell ref="B12:B13"/>
    <mergeCell ref="C12:C13"/>
    <mergeCell ref="D12:D13"/>
    <mergeCell ref="E12:E13"/>
    <mergeCell ref="F12:F13"/>
    <mergeCell ref="G12:G13"/>
    <mergeCell ref="H12:H13"/>
    <mergeCell ref="I12:I13"/>
    <mergeCell ref="M12:M13"/>
    <mergeCell ref="N12:N13"/>
    <mergeCell ref="O12:O13"/>
    <mergeCell ref="P12:P13"/>
    <mergeCell ref="E14:E15"/>
    <mergeCell ref="F14:F15"/>
    <mergeCell ref="B16:B17"/>
    <mergeCell ref="C16:C17"/>
    <mergeCell ref="D16:D17"/>
    <mergeCell ref="E16:E17"/>
    <mergeCell ref="A14:A17"/>
    <mergeCell ref="B14:B15"/>
    <mergeCell ref="C14:C15"/>
    <mergeCell ref="D14:D15"/>
    <mergeCell ref="Q14:Q15"/>
    <mergeCell ref="R14:R15"/>
    <mergeCell ref="G14:G15"/>
    <mergeCell ref="H14:H15"/>
    <mergeCell ref="I14:I15"/>
    <mergeCell ref="J14:J17"/>
    <mergeCell ref="K14:K15"/>
    <mergeCell ref="L14:L15"/>
    <mergeCell ref="K16:K17"/>
    <mergeCell ref="L16:L17"/>
    <mergeCell ref="M14:M15"/>
    <mergeCell ref="N14:N15"/>
    <mergeCell ref="O14:O15"/>
    <mergeCell ref="P14:P15"/>
    <mergeCell ref="H16:H17"/>
    <mergeCell ref="I16:I17"/>
    <mergeCell ref="M16:M17"/>
    <mergeCell ref="N16:N17"/>
    <mergeCell ref="E18:E19"/>
    <mergeCell ref="F18:F19"/>
    <mergeCell ref="F16:F17"/>
    <mergeCell ref="G16:G17"/>
    <mergeCell ref="A18:A21"/>
    <mergeCell ref="B18:B19"/>
    <mergeCell ref="C18:C19"/>
    <mergeCell ref="D18:D19"/>
    <mergeCell ref="O16:O17"/>
    <mergeCell ref="P16:P17"/>
    <mergeCell ref="Q16:Q17"/>
    <mergeCell ref="R16:R17"/>
    <mergeCell ref="Q18:Q19"/>
    <mergeCell ref="R18:R19"/>
    <mergeCell ref="G18:G19"/>
    <mergeCell ref="H18:H19"/>
    <mergeCell ref="I18:I19"/>
    <mergeCell ref="J18:J21"/>
    <mergeCell ref="K18:K19"/>
    <mergeCell ref="L18:L19"/>
    <mergeCell ref="K20:K21"/>
    <mergeCell ref="L20:L21"/>
    <mergeCell ref="M18:M19"/>
    <mergeCell ref="N18:N19"/>
    <mergeCell ref="O18:O19"/>
    <mergeCell ref="P18:P19"/>
    <mergeCell ref="Q20:Q21"/>
    <mergeCell ref="R20:R21"/>
    <mergeCell ref="B20:B21"/>
    <mergeCell ref="C20:C21"/>
    <mergeCell ref="D20:D21"/>
    <mergeCell ref="E20:E21"/>
    <mergeCell ref="F20:F21"/>
    <mergeCell ref="G20:G21"/>
    <mergeCell ref="H20:H21"/>
    <mergeCell ref="I20:I21"/>
    <mergeCell ref="M20:M21"/>
    <mergeCell ref="N20:N21"/>
    <mergeCell ref="O20:O21"/>
    <mergeCell ref="P20:P21"/>
    <mergeCell ref="E22:E23"/>
    <mergeCell ref="F22:F23"/>
    <mergeCell ref="B24:B25"/>
    <mergeCell ref="C24:C25"/>
    <mergeCell ref="D24:D25"/>
    <mergeCell ref="E24:E25"/>
    <mergeCell ref="A22:A25"/>
    <mergeCell ref="B22:B23"/>
    <mergeCell ref="C22:C23"/>
    <mergeCell ref="D22:D23"/>
    <mergeCell ref="Q22:Q23"/>
    <mergeCell ref="R22:R23"/>
    <mergeCell ref="G22:G23"/>
    <mergeCell ref="H22:H23"/>
    <mergeCell ref="I22:I23"/>
    <mergeCell ref="J22:J25"/>
    <mergeCell ref="K22:K23"/>
    <mergeCell ref="L22:L23"/>
    <mergeCell ref="K24:K25"/>
    <mergeCell ref="L24:L25"/>
    <mergeCell ref="M22:M23"/>
    <mergeCell ref="N22:N23"/>
    <mergeCell ref="O22:O23"/>
    <mergeCell ref="P22:P23"/>
    <mergeCell ref="H24:H25"/>
    <mergeCell ref="I24:I25"/>
    <mergeCell ref="M24:M25"/>
    <mergeCell ref="N24:N25"/>
    <mergeCell ref="E26:E27"/>
    <mergeCell ref="F26:F27"/>
    <mergeCell ref="F24:F25"/>
    <mergeCell ref="G24:G25"/>
    <mergeCell ref="A26:A29"/>
    <mergeCell ref="B26:B27"/>
    <mergeCell ref="C26:C27"/>
    <mergeCell ref="D26:D27"/>
    <mergeCell ref="O24:O25"/>
    <mergeCell ref="P24:P25"/>
    <mergeCell ref="Q24:Q25"/>
    <mergeCell ref="R24:R25"/>
    <mergeCell ref="Q26:Q27"/>
    <mergeCell ref="R26:R27"/>
    <mergeCell ref="G26:G27"/>
    <mergeCell ref="H26:H27"/>
    <mergeCell ref="I26:I27"/>
    <mergeCell ref="J26:J29"/>
    <mergeCell ref="K26:K27"/>
    <mergeCell ref="L26:L27"/>
    <mergeCell ref="K28:K29"/>
    <mergeCell ref="L28:L29"/>
    <mergeCell ref="M26:M27"/>
    <mergeCell ref="N26:N27"/>
    <mergeCell ref="O26:O27"/>
    <mergeCell ref="P26:P27"/>
    <mergeCell ref="Q28:Q29"/>
    <mergeCell ref="R28:R29"/>
    <mergeCell ref="B28:B29"/>
    <mergeCell ref="C28:C29"/>
    <mergeCell ref="D28:D29"/>
    <mergeCell ref="E28:E29"/>
    <mergeCell ref="F28:F29"/>
    <mergeCell ref="G28:G29"/>
    <mergeCell ref="H28:H29"/>
    <mergeCell ref="I28:I29"/>
    <mergeCell ref="M28:M29"/>
    <mergeCell ref="N28:N29"/>
    <mergeCell ref="O28:O29"/>
    <mergeCell ref="P28:P29"/>
    <mergeCell ref="E30:E31"/>
    <mergeCell ref="F30:F31"/>
    <mergeCell ref="B32:B33"/>
    <mergeCell ref="C32:C33"/>
    <mergeCell ref="D32:D33"/>
    <mergeCell ref="E32:E33"/>
    <mergeCell ref="A30:A33"/>
    <mergeCell ref="B30:B31"/>
    <mergeCell ref="C30:C31"/>
    <mergeCell ref="D30:D31"/>
    <mergeCell ref="Q30:Q31"/>
    <mergeCell ref="R30:R31"/>
    <mergeCell ref="G30:G31"/>
    <mergeCell ref="H30:H31"/>
    <mergeCell ref="I30:I31"/>
    <mergeCell ref="J30:J33"/>
    <mergeCell ref="K30:K31"/>
    <mergeCell ref="L30:L31"/>
    <mergeCell ref="K32:K33"/>
    <mergeCell ref="L32:L33"/>
    <mergeCell ref="M30:M31"/>
    <mergeCell ref="N30:N31"/>
    <mergeCell ref="O30:O31"/>
    <mergeCell ref="P30:P31"/>
    <mergeCell ref="H32:H33"/>
    <mergeCell ref="I32:I33"/>
    <mergeCell ref="M32:M33"/>
    <mergeCell ref="N32:N33"/>
    <mergeCell ref="E34:E35"/>
    <mergeCell ref="F34:F35"/>
    <mergeCell ref="F32:F33"/>
    <mergeCell ref="G32:G33"/>
    <mergeCell ref="A34:A37"/>
    <mergeCell ref="B34:B35"/>
    <mergeCell ref="C34:C35"/>
    <mergeCell ref="D34:D35"/>
    <mergeCell ref="O32:O33"/>
    <mergeCell ref="P32:P33"/>
    <mergeCell ref="Q32:Q33"/>
    <mergeCell ref="R32:R33"/>
    <mergeCell ref="Q34:Q35"/>
    <mergeCell ref="R34:R35"/>
    <mergeCell ref="G34:G35"/>
    <mergeCell ref="H34:H35"/>
    <mergeCell ref="I34:I35"/>
    <mergeCell ref="J34:J37"/>
    <mergeCell ref="K34:K35"/>
    <mergeCell ref="L34:L35"/>
    <mergeCell ref="K36:K37"/>
    <mergeCell ref="L36:L37"/>
    <mergeCell ref="M34:M35"/>
    <mergeCell ref="N34:N35"/>
    <mergeCell ref="O34:O35"/>
    <mergeCell ref="P34:P35"/>
    <mergeCell ref="B36:B37"/>
    <mergeCell ref="C36:C37"/>
    <mergeCell ref="D36:D37"/>
    <mergeCell ref="E36:E37"/>
    <mergeCell ref="O36:O37"/>
    <mergeCell ref="P36:P37"/>
    <mergeCell ref="Q36:Q37"/>
    <mergeCell ref="R36:R37"/>
    <mergeCell ref="E40:E41"/>
    <mergeCell ref="F40:F41"/>
    <mergeCell ref="M36:M37"/>
    <mergeCell ref="N36:N37"/>
    <mergeCell ref="F36:F37"/>
    <mergeCell ref="G36:G37"/>
    <mergeCell ref="H36:H37"/>
    <mergeCell ref="I36:I37"/>
    <mergeCell ref="A40:A41"/>
    <mergeCell ref="B40:B41"/>
    <mergeCell ref="C40:C41"/>
    <mergeCell ref="D40:D41"/>
    <mergeCell ref="Q40:Q41"/>
    <mergeCell ref="R40:R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E42:E43"/>
    <mergeCell ref="F42:F43"/>
    <mergeCell ref="B44:B45"/>
    <mergeCell ref="C44:C45"/>
    <mergeCell ref="D44:D45"/>
    <mergeCell ref="E44:E45"/>
    <mergeCell ref="A42:A45"/>
    <mergeCell ref="B42:B43"/>
    <mergeCell ref="C42:C43"/>
    <mergeCell ref="D42:D43"/>
    <mergeCell ref="Q42:Q43"/>
    <mergeCell ref="R42:R43"/>
    <mergeCell ref="G42:G43"/>
    <mergeCell ref="H42:H43"/>
    <mergeCell ref="I42:I43"/>
    <mergeCell ref="J42:J45"/>
    <mergeCell ref="K42:K43"/>
    <mergeCell ref="L42:L43"/>
    <mergeCell ref="K44:K45"/>
    <mergeCell ref="L44:L45"/>
    <mergeCell ref="M42:M43"/>
    <mergeCell ref="N42:N43"/>
    <mergeCell ref="O42:O43"/>
    <mergeCell ref="P42:P43"/>
    <mergeCell ref="H44:H45"/>
    <mergeCell ref="I44:I45"/>
    <mergeCell ref="M44:M45"/>
    <mergeCell ref="N44:N45"/>
    <mergeCell ref="E46:E47"/>
    <mergeCell ref="F46:F47"/>
    <mergeCell ref="F44:F45"/>
    <mergeCell ref="G44:G45"/>
    <mergeCell ref="A46:A49"/>
    <mergeCell ref="B46:B47"/>
    <mergeCell ref="C46:C47"/>
    <mergeCell ref="D46:D47"/>
    <mergeCell ref="O44:O45"/>
    <mergeCell ref="P44:P45"/>
    <mergeCell ref="Q44:Q45"/>
    <mergeCell ref="R44:R45"/>
    <mergeCell ref="Q46:Q47"/>
    <mergeCell ref="R46:R47"/>
    <mergeCell ref="G46:G47"/>
    <mergeCell ref="H46:H47"/>
    <mergeCell ref="I46:I47"/>
    <mergeCell ref="J46:J49"/>
    <mergeCell ref="K46:K47"/>
    <mergeCell ref="L46:L47"/>
    <mergeCell ref="K48:K49"/>
    <mergeCell ref="L48:L49"/>
    <mergeCell ref="M46:M47"/>
    <mergeCell ref="N46:N47"/>
    <mergeCell ref="O46:O47"/>
    <mergeCell ref="P46:P47"/>
    <mergeCell ref="Q48:Q49"/>
    <mergeCell ref="R48:R49"/>
    <mergeCell ref="B48:B49"/>
    <mergeCell ref="C48:C49"/>
    <mergeCell ref="D48:D49"/>
    <mergeCell ref="E48:E49"/>
    <mergeCell ref="F48:F49"/>
    <mergeCell ref="G48:G49"/>
    <mergeCell ref="H48:H49"/>
    <mergeCell ref="I48:I49"/>
    <mergeCell ref="M48:M49"/>
    <mergeCell ref="N48:N49"/>
    <mergeCell ref="O48:O49"/>
    <mergeCell ref="P48:P49"/>
    <mergeCell ref="E50:E51"/>
    <mergeCell ref="F50:F51"/>
    <mergeCell ref="B52:B53"/>
    <mergeCell ref="C52:C53"/>
    <mergeCell ref="D52:D53"/>
    <mergeCell ref="E52:E53"/>
    <mergeCell ref="A50:A53"/>
    <mergeCell ref="B50:B51"/>
    <mergeCell ref="C50:C51"/>
    <mergeCell ref="D50:D51"/>
    <mergeCell ref="Q50:Q51"/>
    <mergeCell ref="R50:R51"/>
    <mergeCell ref="G50:G51"/>
    <mergeCell ref="H50:H51"/>
    <mergeCell ref="I50:I51"/>
    <mergeCell ref="J50:J53"/>
    <mergeCell ref="K50:K51"/>
    <mergeCell ref="L50:L51"/>
    <mergeCell ref="K52:K53"/>
    <mergeCell ref="L52:L53"/>
    <mergeCell ref="M50:M51"/>
    <mergeCell ref="N50:N51"/>
    <mergeCell ref="O50:O51"/>
    <mergeCell ref="P50:P51"/>
    <mergeCell ref="H52:H53"/>
    <mergeCell ref="I52:I53"/>
    <mergeCell ref="M52:M53"/>
    <mergeCell ref="N52:N53"/>
    <mergeCell ref="E54:E55"/>
    <mergeCell ref="F54:F55"/>
    <mergeCell ref="F52:F53"/>
    <mergeCell ref="G52:G53"/>
    <mergeCell ref="A54:A57"/>
    <mergeCell ref="B54:B55"/>
    <mergeCell ref="C54:C55"/>
    <mergeCell ref="D54:D55"/>
    <mergeCell ref="O52:O53"/>
    <mergeCell ref="P52:P53"/>
    <mergeCell ref="Q52:Q53"/>
    <mergeCell ref="R52:R53"/>
    <mergeCell ref="Q54:Q55"/>
    <mergeCell ref="R54:R55"/>
    <mergeCell ref="G54:G55"/>
    <mergeCell ref="H54:H55"/>
    <mergeCell ref="I54:I55"/>
    <mergeCell ref="J54:J57"/>
    <mergeCell ref="K54:K55"/>
    <mergeCell ref="L54:L55"/>
    <mergeCell ref="K56:K57"/>
    <mergeCell ref="L56:L57"/>
    <mergeCell ref="M54:M55"/>
    <mergeCell ref="N54:N55"/>
    <mergeCell ref="O54:O55"/>
    <mergeCell ref="P54:P55"/>
    <mergeCell ref="B56:B57"/>
    <mergeCell ref="C56:C57"/>
    <mergeCell ref="D56:D57"/>
    <mergeCell ref="E56:E57"/>
    <mergeCell ref="O56:O57"/>
    <mergeCell ref="P56:P57"/>
    <mergeCell ref="Q56:Q57"/>
    <mergeCell ref="R56:R57"/>
    <mergeCell ref="E60:E61"/>
    <mergeCell ref="F60:F61"/>
    <mergeCell ref="M56:M57"/>
    <mergeCell ref="N56:N57"/>
    <mergeCell ref="F56:F57"/>
    <mergeCell ref="G56:G57"/>
    <mergeCell ref="H56:H57"/>
    <mergeCell ref="I56:I57"/>
    <mergeCell ref="A60:A61"/>
    <mergeCell ref="B60:B61"/>
    <mergeCell ref="C60:C61"/>
    <mergeCell ref="D60:D61"/>
    <mergeCell ref="Q60:Q61"/>
    <mergeCell ref="R60:R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E62:E63"/>
    <mergeCell ref="F62:F63"/>
    <mergeCell ref="B64:B65"/>
    <mergeCell ref="C64:C65"/>
    <mergeCell ref="D64:D65"/>
    <mergeCell ref="E64:E65"/>
    <mergeCell ref="A62:A65"/>
    <mergeCell ref="B62:B63"/>
    <mergeCell ref="C62:C63"/>
    <mergeCell ref="D62:D63"/>
    <mergeCell ref="Q62:Q63"/>
    <mergeCell ref="R62:R63"/>
    <mergeCell ref="G62:G63"/>
    <mergeCell ref="H62:H63"/>
    <mergeCell ref="I62:I63"/>
    <mergeCell ref="J62:J65"/>
    <mergeCell ref="K62:K63"/>
    <mergeCell ref="L62:L63"/>
    <mergeCell ref="K64:K65"/>
    <mergeCell ref="L64:L65"/>
    <mergeCell ref="M62:M63"/>
    <mergeCell ref="N62:N63"/>
    <mergeCell ref="O62:O63"/>
    <mergeCell ref="P62:P63"/>
    <mergeCell ref="Q64:Q65"/>
    <mergeCell ref="R64:R65"/>
    <mergeCell ref="A66:A69"/>
    <mergeCell ref="B66:B67"/>
    <mergeCell ref="C66:C67"/>
    <mergeCell ref="D66:D67"/>
    <mergeCell ref="E66:E67"/>
    <mergeCell ref="F66:F67"/>
    <mergeCell ref="F64:F65"/>
    <mergeCell ref="G64:G65"/>
    <mergeCell ref="H68:H69"/>
    <mergeCell ref="I68:I69"/>
    <mergeCell ref="O64:O65"/>
    <mergeCell ref="P64:P65"/>
    <mergeCell ref="H64:H65"/>
    <mergeCell ref="I64:I65"/>
    <mergeCell ref="M64:M65"/>
    <mergeCell ref="N64:N65"/>
    <mergeCell ref="Q66:Q67"/>
    <mergeCell ref="R66:R67"/>
    <mergeCell ref="G66:G67"/>
    <mergeCell ref="H66:H67"/>
    <mergeCell ref="I66:I67"/>
    <mergeCell ref="J66:J69"/>
    <mergeCell ref="K66:K67"/>
    <mergeCell ref="L66:L67"/>
    <mergeCell ref="K68:K69"/>
    <mergeCell ref="L68:L69"/>
    <mergeCell ref="M66:M67"/>
    <mergeCell ref="N66:N67"/>
    <mergeCell ref="O66:O67"/>
    <mergeCell ref="P66:P67"/>
    <mergeCell ref="B68:B69"/>
    <mergeCell ref="C68:C69"/>
    <mergeCell ref="D68:D69"/>
    <mergeCell ref="E68:E69"/>
    <mergeCell ref="E72:E73"/>
    <mergeCell ref="F72:F73"/>
    <mergeCell ref="Q68:Q69"/>
    <mergeCell ref="R68:R69"/>
    <mergeCell ref="M68:M69"/>
    <mergeCell ref="N68:N69"/>
    <mergeCell ref="O68:O69"/>
    <mergeCell ref="P68:P69"/>
    <mergeCell ref="F68:F69"/>
    <mergeCell ref="G68:G69"/>
    <mergeCell ref="A72:A73"/>
    <mergeCell ref="B72:B73"/>
    <mergeCell ref="C72:C73"/>
    <mergeCell ref="D72:D73"/>
    <mergeCell ref="Q72:Q73"/>
    <mergeCell ref="R72:R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E74:E75"/>
    <mergeCell ref="F74:F75"/>
    <mergeCell ref="B76:B77"/>
    <mergeCell ref="C76:C77"/>
    <mergeCell ref="D76:D77"/>
    <mergeCell ref="E76:E77"/>
    <mergeCell ref="A74:A77"/>
    <mergeCell ref="B74:B75"/>
    <mergeCell ref="C74:C75"/>
    <mergeCell ref="D74:D75"/>
    <mergeCell ref="K74:K75"/>
    <mergeCell ref="L74:L75"/>
    <mergeCell ref="K76:K77"/>
    <mergeCell ref="L76:L77"/>
    <mergeCell ref="G74:G75"/>
    <mergeCell ref="H74:H75"/>
    <mergeCell ref="I74:I75"/>
    <mergeCell ref="J74:J77"/>
    <mergeCell ref="Q76:Q77"/>
    <mergeCell ref="R76:R77"/>
    <mergeCell ref="M74:M75"/>
    <mergeCell ref="N74:N75"/>
    <mergeCell ref="O74:O75"/>
    <mergeCell ref="P74:P75"/>
    <mergeCell ref="Q74:Q75"/>
    <mergeCell ref="R74:R75"/>
    <mergeCell ref="F76:F77"/>
    <mergeCell ref="G76:G77"/>
    <mergeCell ref="H76:H77"/>
    <mergeCell ref="I76:I77"/>
    <mergeCell ref="M76:M77"/>
    <mergeCell ref="N76:N77"/>
    <mergeCell ref="O76:O77"/>
    <mergeCell ref="P76:P77"/>
    <mergeCell ref="E81:E82"/>
    <mergeCell ref="F81:F82"/>
    <mergeCell ref="A79:I79"/>
    <mergeCell ref="J79:R79"/>
    <mergeCell ref="A81:A82"/>
    <mergeCell ref="B81:B82"/>
    <mergeCell ref="C81:C82"/>
    <mergeCell ref="D81:D82"/>
    <mergeCell ref="Q81:Q82"/>
    <mergeCell ref="R81:R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E83:E84"/>
    <mergeCell ref="F83:F84"/>
    <mergeCell ref="B85:B86"/>
    <mergeCell ref="C85:C86"/>
    <mergeCell ref="D85:D86"/>
    <mergeCell ref="E85:E86"/>
    <mergeCell ref="A83:A86"/>
    <mergeCell ref="B83:B84"/>
    <mergeCell ref="C83:C84"/>
    <mergeCell ref="D83:D84"/>
    <mergeCell ref="Q83:Q84"/>
    <mergeCell ref="R83:R84"/>
    <mergeCell ref="G83:G84"/>
    <mergeCell ref="H83:H84"/>
    <mergeCell ref="I83:I84"/>
    <mergeCell ref="J83:J86"/>
    <mergeCell ref="K83:K84"/>
    <mergeCell ref="L83:L84"/>
    <mergeCell ref="K85:K86"/>
    <mergeCell ref="L85:L86"/>
    <mergeCell ref="M83:M84"/>
    <mergeCell ref="N83:N84"/>
    <mergeCell ref="O83:O84"/>
    <mergeCell ref="P83:P84"/>
    <mergeCell ref="H85:H86"/>
    <mergeCell ref="I85:I86"/>
    <mergeCell ref="M85:M86"/>
    <mergeCell ref="N85:N86"/>
    <mergeCell ref="E87:E88"/>
    <mergeCell ref="F87:F88"/>
    <mergeCell ref="F85:F86"/>
    <mergeCell ref="G85:G86"/>
    <mergeCell ref="A87:A90"/>
    <mergeCell ref="B87:B88"/>
    <mergeCell ref="C87:C88"/>
    <mergeCell ref="D87:D88"/>
    <mergeCell ref="O85:O86"/>
    <mergeCell ref="P85:P86"/>
    <mergeCell ref="Q85:Q86"/>
    <mergeCell ref="R85:R86"/>
    <mergeCell ref="K89:K90"/>
    <mergeCell ref="L89:L90"/>
    <mergeCell ref="H89:H90"/>
    <mergeCell ref="I89:I90"/>
    <mergeCell ref="O87:O88"/>
    <mergeCell ref="P87:P88"/>
    <mergeCell ref="Q87:Q88"/>
    <mergeCell ref="R87:R88"/>
    <mergeCell ref="F89:F90"/>
    <mergeCell ref="G89:G90"/>
    <mergeCell ref="M87:M88"/>
    <mergeCell ref="N87:N88"/>
    <mergeCell ref="G87:G88"/>
    <mergeCell ref="H87:H88"/>
    <mergeCell ref="I87:I88"/>
    <mergeCell ref="J87:J90"/>
    <mergeCell ref="K87:K88"/>
    <mergeCell ref="L87:L88"/>
    <mergeCell ref="B89:B90"/>
    <mergeCell ref="C89:C90"/>
    <mergeCell ref="D89:D90"/>
    <mergeCell ref="E89:E90"/>
    <mergeCell ref="Q89:Q90"/>
    <mergeCell ref="R89:R90"/>
    <mergeCell ref="M89:M90"/>
    <mergeCell ref="N89:N90"/>
    <mergeCell ref="O89:O90"/>
    <mergeCell ref="P89:P90"/>
    <mergeCell ref="F98:F99"/>
    <mergeCell ref="G98:G99"/>
    <mergeCell ref="E96:E97"/>
    <mergeCell ref="E98:E99"/>
    <mergeCell ref="F96:F97"/>
    <mergeCell ref="G96:G97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B92:B93"/>
    <mergeCell ref="C92:C93"/>
    <mergeCell ref="D92:D93"/>
    <mergeCell ref="B94:B95"/>
    <mergeCell ref="C94:C95"/>
    <mergeCell ref="D94:D95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O92:O93"/>
    <mergeCell ref="P92:P93"/>
    <mergeCell ref="Q92:Q93"/>
    <mergeCell ref="J92:J95"/>
    <mergeCell ref="K92:K93"/>
    <mergeCell ref="L92:L93"/>
    <mergeCell ref="M92:M93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6:O97"/>
    <mergeCell ref="P96:P97"/>
    <mergeCell ref="Q96:Q97"/>
    <mergeCell ref="J96:J99"/>
    <mergeCell ref="K96:K97"/>
    <mergeCell ref="L96:L97"/>
    <mergeCell ref="M96:M97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101:O102"/>
    <mergeCell ref="P101:P102"/>
    <mergeCell ref="Q101:Q102"/>
    <mergeCell ref="J101:J104"/>
    <mergeCell ref="K101:K102"/>
    <mergeCell ref="L101:L102"/>
    <mergeCell ref="M101:M102"/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6">
      <selection activeCell="I27" sqref="A1:I27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17" t="str">
        <f>HYPERLINK('[1]реквизиты'!$A$2)</f>
        <v>Первенство России среди юниоров 1992 - 93 гг.р.</v>
      </c>
      <c r="B1" s="317"/>
      <c r="C1" s="317"/>
      <c r="D1" s="317"/>
      <c r="E1" s="317"/>
      <c r="F1" s="317"/>
      <c r="G1" s="317"/>
      <c r="H1" s="317"/>
      <c r="I1" s="317"/>
    </row>
    <row r="2" spans="4:6" ht="15.75">
      <c r="D2" s="55"/>
      <c r="E2" s="327" t="str">
        <f>HYPERLINK('пр.взв.'!D4)</f>
        <v>в.к. 62  кг.</v>
      </c>
      <c r="F2" s="327"/>
    </row>
    <row r="3" ht="20.25" customHeight="1">
      <c r="C3" s="56" t="s">
        <v>29</v>
      </c>
    </row>
    <row r="4" ht="12.75">
      <c r="C4" s="57" t="s">
        <v>13</v>
      </c>
    </row>
    <row r="5" spans="1:9" ht="12.75">
      <c r="A5" s="234" t="s">
        <v>14</v>
      </c>
      <c r="B5" s="234" t="s">
        <v>5</v>
      </c>
      <c r="C5" s="238" t="s">
        <v>6</v>
      </c>
      <c r="D5" s="234" t="s">
        <v>15</v>
      </c>
      <c r="E5" s="318" t="s">
        <v>16</v>
      </c>
      <c r="F5" s="319"/>
      <c r="G5" s="234" t="s">
        <v>17</v>
      </c>
      <c r="H5" s="234" t="s">
        <v>18</v>
      </c>
      <c r="I5" s="234" t="s">
        <v>19</v>
      </c>
    </row>
    <row r="6" spans="1:9" ht="12.75">
      <c r="A6" s="237"/>
      <c r="B6" s="237"/>
      <c r="C6" s="237"/>
      <c r="D6" s="237"/>
      <c r="E6" s="320"/>
      <c r="F6" s="321"/>
      <c r="G6" s="237"/>
      <c r="H6" s="237"/>
      <c r="I6" s="237"/>
    </row>
    <row r="7" spans="1:9" ht="12.75">
      <c r="A7" s="328"/>
      <c r="B7" s="256">
        <v>3</v>
      </c>
      <c r="C7" s="325" t="str">
        <f>VLOOKUP(B7,'пр.взв.'!B7:H70,2,FALSE)</f>
        <v>ЧЕСЕБИЙ Абрек Аскарбиевич</v>
      </c>
      <c r="D7" s="325" t="str">
        <f>VLOOKUP(B7,'пр.взв.'!B7:H70,3,FALSE)</f>
        <v>07.02.1992 мс</v>
      </c>
      <c r="E7" s="192" t="str">
        <f>VLOOKUP(B7,'пр.взв.'!B7:H185,4,FALSE)</f>
        <v>ЮФО</v>
      </c>
      <c r="F7" s="322" t="str">
        <f>VLOOKUP(B7,'пр.взв.'!B7:H70,5,FALSE)</f>
        <v>Р Адыгея Адыгея МО</v>
      </c>
      <c r="G7" s="324"/>
      <c r="H7" s="261"/>
      <c r="I7" s="234"/>
    </row>
    <row r="8" spans="1:9" ht="12.75">
      <c r="A8" s="328"/>
      <c r="B8" s="234"/>
      <c r="C8" s="326"/>
      <c r="D8" s="326"/>
      <c r="E8" s="329"/>
      <c r="F8" s="323"/>
      <c r="G8" s="324"/>
      <c r="H8" s="261"/>
      <c r="I8" s="234"/>
    </row>
    <row r="9" spans="1:9" ht="12.75">
      <c r="A9" s="316"/>
      <c r="B9" s="256">
        <v>16</v>
      </c>
      <c r="C9" s="325" t="str">
        <f>VLOOKUP(B9,'пр.взв.'!B1:H72,2,FALSE)</f>
        <v>ВАСИЛЬЕВ Сергей Геннадьевич</v>
      </c>
      <c r="D9" s="325" t="str">
        <f>VLOOKUP(B9,'пр.взв.'!B1:H72,3,FALSE)</f>
        <v>31.05.1993 кмс</v>
      </c>
      <c r="E9" s="192" t="str">
        <f>VLOOKUP(B9,'пр.взв.'!B1:H187,4,FALSE)</f>
        <v>УФО</v>
      </c>
      <c r="F9" s="322" t="str">
        <f>VLOOKUP(B9,'пр.взв.'!B1:H72,5,FALSE)</f>
        <v>Челябинская Увельский МО</v>
      </c>
      <c r="G9" s="324"/>
      <c r="H9" s="234"/>
      <c r="I9" s="234"/>
    </row>
    <row r="10" spans="1:9" ht="12.75">
      <c r="A10" s="316"/>
      <c r="B10" s="234"/>
      <c r="C10" s="326"/>
      <c r="D10" s="326"/>
      <c r="E10" s="193"/>
      <c r="F10" s="330"/>
      <c r="G10" s="324"/>
      <c r="H10" s="234"/>
      <c r="I10" s="234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30</v>
      </c>
    </row>
    <row r="16" spans="3:5" ht="15.75">
      <c r="C16" s="57" t="s">
        <v>21</v>
      </c>
      <c r="E16" s="77" t="str">
        <f>HYPERLINK('[2]пр.взв.'!D4)</f>
        <v>в.к.        кг.</v>
      </c>
    </row>
    <row r="17" spans="1:9" ht="12.75">
      <c r="A17" s="234" t="s">
        <v>14</v>
      </c>
      <c r="B17" s="234" t="s">
        <v>5</v>
      </c>
      <c r="C17" s="238" t="s">
        <v>6</v>
      </c>
      <c r="D17" s="234" t="s">
        <v>15</v>
      </c>
      <c r="E17" s="234" t="s">
        <v>16</v>
      </c>
      <c r="F17" s="234" t="s">
        <v>17</v>
      </c>
      <c r="G17" s="234" t="s">
        <v>18</v>
      </c>
      <c r="H17" s="234" t="s">
        <v>19</v>
      </c>
      <c r="I17" s="234" t="s">
        <v>19</v>
      </c>
    </row>
    <row r="18" spans="1:9" ht="12.75">
      <c r="A18" s="237"/>
      <c r="B18" s="237"/>
      <c r="C18" s="237"/>
      <c r="D18" s="237"/>
      <c r="E18" s="237"/>
      <c r="F18" s="237"/>
      <c r="G18" s="237"/>
      <c r="H18" s="237"/>
      <c r="I18" s="237"/>
    </row>
    <row r="19" spans="1:9" ht="12.75">
      <c r="A19" s="328"/>
      <c r="B19" s="256">
        <v>22</v>
      </c>
      <c r="C19" s="325" t="str">
        <f>VLOOKUP(B19,'пр.взв.'!B1:H82,2,FALSE)</f>
        <v>БУРДАЕВ Роман Михайлович</v>
      </c>
      <c r="D19" s="325" t="str">
        <f>VLOOKUP(B19,'пр.взв.'!B1:H82,3,FALSE)</f>
        <v>22.05.1993 кмс</v>
      </c>
      <c r="E19" s="192" t="str">
        <f>VLOOKUP(B19,'пр.взв.'!B1:H197,4,FALSE)</f>
        <v>ПФО</v>
      </c>
      <c r="F19" s="322" t="str">
        <f>VLOOKUP(B19,'пр.взв.'!B1:H82,5,FALSE)</f>
        <v>Пензенская ВС</v>
      </c>
      <c r="G19" s="324"/>
      <c r="H19" s="261"/>
      <c r="I19" s="234"/>
    </row>
    <row r="20" spans="1:9" ht="12.75">
      <c r="A20" s="328"/>
      <c r="B20" s="234"/>
      <c r="C20" s="326"/>
      <c r="D20" s="326"/>
      <c r="E20" s="329"/>
      <c r="F20" s="323"/>
      <c r="G20" s="324"/>
      <c r="H20" s="261"/>
      <c r="I20" s="234"/>
    </row>
    <row r="21" spans="1:9" ht="12.75">
      <c r="A21" s="316"/>
      <c r="B21" s="256">
        <v>27</v>
      </c>
      <c r="C21" s="325" t="str">
        <f>VLOOKUP(B21,'пр.взв.'!B2:H84,2,FALSE)</f>
        <v>КУЗЬМИН Александр Сергеевич</v>
      </c>
      <c r="D21" s="325" t="str">
        <f>VLOOKUP(B21,'пр.взв.'!B2:H84,3,FALSE)</f>
        <v>16.09.1993 кмс</v>
      </c>
      <c r="E21" s="192" t="str">
        <f>VLOOKUP(B21,'пр.взв.'!B1:H199,4,FALSE)</f>
        <v>С.П.</v>
      </c>
      <c r="F21" s="322" t="str">
        <f>VLOOKUP(B21,'пр.взв.'!B2:H84,5,FALSE)</f>
        <v>Санкт-Петербург МО </v>
      </c>
      <c r="G21" s="324"/>
      <c r="H21" s="234"/>
      <c r="I21" s="234"/>
    </row>
    <row r="22" spans="1:9" ht="12.75">
      <c r="A22" s="316"/>
      <c r="B22" s="234"/>
      <c r="C22" s="326"/>
      <c r="D22" s="326"/>
      <c r="E22" s="193"/>
      <c r="F22" s="330"/>
      <c r="G22" s="324"/>
      <c r="H22" s="234"/>
      <c r="I22" s="234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27" t="str">
        <f>HYPERLINK('пр.взв.'!D4)</f>
        <v>в.к. 62  кг.</v>
      </c>
      <c r="F29" s="327"/>
    </row>
    <row r="30" spans="1:9" ht="12.75">
      <c r="A30" s="234" t="s">
        <v>14</v>
      </c>
      <c r="B30" s="234" t="s">
        <v>5</v>
      </c>
      <c r="C30" s="238" t="s">
        <v>6</v>
      </c>
      <c r="D30" s="234" t="s">
        <v>15</v>
      </c>
      <c r="E30" s="234" t="s">
        <v>16</v>
      </c>
      <c r="F30" s="234" t="s">
        <v>17</v>
      </c>
      <c r="G30" s="234" t="s">
        <v>18</v>
      </c>
      <c r="H30" s="234" t="s">
        <v>19</v>
      </c>
      <c r="I30" s="234" t="s">
        <v>19</v>
      </c>
    </row>
    <row r="31" spans="1:9" ht="12.75">
      <c r="A31" s="237"/>
      <c r="B31" s="237"/>
      <c r="C31" s="237"/>
      <c r="D31" s="237"/>
      <c r="E31" s="237"/>
      <c r="F31" s="237"/>
      <c r="G31" s="237"/>
      <c r="H31" s="237"/>
      <c r="I31" s="237"/>
    </row>
    <row r="32" spans="1:9" ht="12.75">
      <c r="A32" s="328"/>
      <c r="B32" s="331">
        <f>'пр.хода'!K22</f>
        <v>21</v>
      </c>
      <c r="C32" s="325" t="str">
        <f>VLOOKUP(B32,'пр.взв.'!B2:H95,2,FALSE)</f>
        <v>КОБЗЕВ Андрей Витальевич</v>
      </c>
      <c r="D32" s="325" t="str">
        <f>VLOOKUP(B32,'пр.взв.'!B2:H95,3,FALSE)</f>
        <v>19.08.1992 кмс</v>
      </c>
      <c r="E32" s="192" t="str">
        <f>VLOOKUP(B32,'пр.взв.'!B2:H210,4,FALSE)</f>
        <v>Мос</v>
      </c>
      <c r="F32" s="322" t="str">
        <f>VLOOKUP(B32,'пр.взв.'!B2:H95,5,FALSE)</f>
        <v>Москва МСК С-70</v>
      </c>
      <c r="G32" s="324"/>
      <c r="H32" s="261"/>
      <c r="I32" s="234"/>
    </row>
    <row r="33" spans="1:9" ht="12.75">
      <c r="A33" s="328"/>
      <c r="B33" s="234"/>
      <c r="C33" s="326"/>
      <c r="D33" s="326"/>
      <c r="E33" s="329"/>
      <c r="F33" s="323"/>
      <c r="G33" s="324"/>
      <c r="H33" s="261"/>
      <c r="I33" s="234"/>
    </row>
    <row r="34" spans="1:9" ht="12.75">
      <c r="A34" s="316"/>
      <c r="B34" s="331">
        <f>'пр.хода'!N22</f>
        <v>26</v>
      </c>
      <c r="C34" s="325" t="str">
        <f>VLOOKUP(B34,'пр.взв.'!B3:H97,2,FALSE)</f>
        <v>МЕХТИЕВ Аюб Ханпашаевич</v>
      </c>
      <c r="D34" s="325" t="str">
        <f>VLOOKUP(B34,'пр.взв.'!B3:H97,3,FALSE)</f>
        <v>06.06.1992 мс</v>
      </c>
      <c r="E34" s="192" t="str">
        <f>VLOOKUP(B34,'пр.взв.'!B3:H212,4,FALSE)</f>
        <v>СКФО</v>
      </c>
      <c r="F34" s="322" t="str">
        <f>VLOOKUP(B34,'пр.взв.'!B4:H97,5,FALSE)</f>
        <v>Чеченская Аргун МО</v>
      </c>
      <c r="G34" s="324"/>
      <c r="H34" s="234"/>
      <c r="I34" s="234"/>
    </row>
    <row r="35" spans="1:9" ht="12.75">
      <c r="A35" s="316"/>
      <c r="B35" s="234"/>
      <c r="C35" s="326"/>
      <c r="D35" s="326"/>
      <c r="E35" s="193"/>
      <c r="F35" s="330"/>
      <c r="G35" s="324"/>
      <c r="H35" s="234"/>
      <c r="I35" s="234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 t="e">
        <f>HYPERLINK('[1]реквизиты'!$A$20)</f>
        <v>#REF!</v>
      </c>
      <c r="B42" s="36"/>
      <c r="C42" s="36"/>
      <c r="D42" s="36"/>
      <c r="E42" s="15"/>
      <c r="F42" s="59" t="e">
        <f>HYPERLINK('[1]реквизиты'!$G$20)</f>
        <v>#REF!</v>
      </c>
      <c r="G42" s="34" t="e">
        <f>HYPERLINK('[1]реквизиты'!$G$21)</f>
        <v>#REF!</v>
      </c>
    </row>
    <row r="43" spans="1:7" ht="12.75">
      <c r="A43" s="36"/>
      <c r="B43" s="36"/>
      <c r="C43" s="36"/>
      <c r="D43" s="36"/>
      <c r="E43" s="15"/>
      <c r="F43" s="76"/>
      <c r="G43" s="15"/>
    </row>
    <row r="44" spans="1:7" ht="12.75">
      <c r="A44" s="33" t="e">
        <f>HYPERLINK('[1]реквизиты'!$A$22)</f>
        <v>#REF!</v>
      </c>
      <c r="C44" s="36"/>
      <c r="D44" s="36"/>
      <c r="E44" s="33"/>
      <c r="F44" s="59" t="e">
        <f>HYPERLINK('[1]реквизиты'!$G$22)</f>
        <v>#REF!</v>
      </c>
      <c r="G44" s="35" t="e">
        <f>HYPERLINK('[1]реквизиты'!$G$23)</f>
        <v>#REF!</v>
      </c>
    </row>
    <row r="45" spans="3:6" ht="12.75">
      <c r="C45" s="15"/>
      <c r="D45" s="15"/>
      <c r="E45" s="15"/>
      <c r="F45" s="15"/>
    </row>
  </sheetData>
  <sheetProtection/>
  <mergeCells count="83"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A32:A33"/>
    <mergeCell ref="B32:B33"/>
    <mergeCell ref="C32:C33"/>
    <mergeCell ref="D32:D33"/>
    <mergeCell ref="A34:A35"/>
    <mergeCell ref="B34:B35"/>
    <mergeCell ref="C34:C35"/>
    <mergeCell ref="D34:D35"/>
    <mergeCell ref="A21:A22"/>
    <mergeCell ref="B21:B22"/>
    <mergeCell ref="C21:C22"/>
    <mergeCell ref="D21:D22"/>
    <mergeCell ref="A30:A31"/>
    <mergeCell ref="B30:B31"/>
    <mergeCell ref="C30:C31"/>
    <mergeCell ref="D30:D31"/>
    <mergeCell ref="E19:E20"/>
    <mergeCell ref="F19:F20"/>
    <mergeCell ref="G19:G20"/>
    <mergeCell ref="H19:H20"/>
    <mergeCell ref="A19:A20"/>
    <mergeCell ref="B19:B20"/>
    <mergeCell ref="C19:C20"/>
    <mergeCell ref="D19:D2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E9:E10"/>
    <mergeCell ref="E2:F2"/>
    <mergeCell ref="A7:A8"/>
    <mergeCell ref="B7:B8"/>
    <mergeCell ref="C7:C8"/>
    <mergeCell ref="D7:D8"/>
    <mergeCell ref="E7:E8"/>
    <mergeCell ref="F9:F10"/>
    <mergeCell ref="C5:C6"/>
    <mergeCell ref="D5:D6"/>
    <mergeCell ref="G5:G6"/>
    <mergeCell ref="H5:H6"/>
    <mergeCell ref="A1:I1"/>
    <mergeCell ref="I19:I20"/>
    <mergeCell ref="I21:I22"/>
    <mergeCell ref="I32:I33"/>
    <mergeCell ref="E5:F6"/>
    <mergeCell ref="I5:I6"/>
    <mergeCell ref="F7:F8"/>
    <mergeCell ref="I9:I10"/>
    <mergeCell ref="A5:A6"/>
    <mergeCell ref="B5:B6"/>
    <mergeCell ref="I7:I8"/>
    <mergeCell ref="A9:A10"/>
    <mergeCell ref="I34:I35"/>
    <mergeCell ref="I17:I18"/>
    <mergeCell ref="I30:I31"/>
    <mergeCell ref="G7:G8"/>
    <mergeCell ref="H7:H8"/>
    <mergeCell ref="B9:B10"/>
    <mergeCell ref="C9:C10"/>
    <mergeCell ref="D9:D10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226" t="str">
        <f>HYPERLINK('[1]реквизиты'!$A$2)</f>
        <v>Первенство России среди юниоров 1992 - 93 гг.р.</v>
      </c>
      <c r="B1" s="226"/>
      <c r="C1" s="226"/>
      <c r="D1" s="226"/>
      <c r="E1" s="226"/>
      <c r="F1" s="226"/>
      <c r="G1" s="226"/>
      <c r="H1" s="226" t="str">
        <f>HYPERLINK('[1]реквизиты'!$A$2)</f>
        <v>Первенство России среди юниоров 1992 - 93 гг.р.</v>
      </c>
      <c r="I1" s="226"/>
      <c r="J1" s="226"/>
      <c r="K1" s="226"/>
      <c r="L1" s="226"/>
      <c r="M1" s="226"/>
      <c r="N1" s="226"/>
      <c r="O1" s="74"/>
      <c r="P1" s="74"/>
      <c r="Q1" s="74"/>
      <c r="R1" s="74"/>
      <c r="S1" s="74"/>
      <c r="T1" s="74"/>
      <c r="U1" s="74"/>
      <c r="V1" s="74"/>
      <c r="W1" s="74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31" t="e">
        <f>HYPERLINK('[1]реквизиты'!$A$15)</f>
        <v>#REF!</v>
      </c>
      <c r="B2" s="347"/>
      <c r="C2" s="347"/>
      <c r="D2" s="347"/>
      <c r="E2" s="347"/>
      <c r="F2" s="347"/>
      <c r="G2" s="347"/>
      <c r="H2" s="231" t="e">
        <f>HYPERLINK('[1]реквизиты'!$A$15)</f>
        <v>#REF!</v>
      </c>
      <c r="I2" s="347"/>
      <c r="J2" s="347"/>
      <c r="K2" s="347"/>
      <c r="L2" s="347"/>
      <c r="M2" s="347"/>
      <c r="N2" s="347"/>
      <c r="O2" s="39"/>
      <c r="P2" s="39"/>
      <c r="Q2" s="39"/>
      <c r="R2" s="30"/>
      <c r="S2" s="30"/>
    </row>
    <row r="3" spans="2:14" ht="15.75">
      <c r="B3" s="37" t="s">
        <v>11</v>
      </c>
      <c r="C3" s="327" t="str">
        <f>HYPERLINK('пр.взв.'!D4)</f>
        <v>в.к. 62  кг.</v>
      </c>
      <c r="D3" s="327"/>
      <c r="E3" s="43"/>
      <c r="F3" s="43"/>
      <c r="G3" s="43"/>
      <c r="I3" s="37" t="s">
        <v>12</v>
      </c>
      <c r="J3" s="327" t="str">
        <f>HYPERLINK('пр.взв.'!D4)</f>
        <v>в.к. 62  кг.</v>
      </c>
      <c r="K3" s="327"/>
      <c r="L3" s="43"/>
      <c r="M3" s="43"/>
      <c r="N3" s="43"/>
    </row>
    <row r="4" spans="1:2" ht="16.5" thickBot="1">
      <c r="A4" s="346"/>
      <c r="B4" s="346"/>
    </row>
    <row r="5" spans="1:11" ht="12.75" customHeight="1">
      <c r="A5" s="341">
        <v>1</v>
      </c>
      <c r="B5" s="342" t="str">
        <f>VLOOKUP(A5,'пр.взв.'!B5:C68,2,FALSE)</f>
        <v>ВЛАСКИН Дмитрий Владимирович</v>
      </c>
      <c r="C5" s="342" t="str">
        <f>VLOOKUP(A5,'пр.взв.'!B5:G68,3,FALSE)</f>
        <v>08.09.1993 кмс</v>
      </c>
      <c r="D5" s="342" t="str">
        <f>VLOOKUP(A5,'пр.взв.'!B5:G68,4,FALSE)</f>
        <v>ПФО</v>
      </c>
      <c r="G5" s="19"/>
      <c r="H5" s="344">
        <v>2</v>
      </c>
      <c r="I5" s="340" t="str">
        <f>VLOOKUP(H5,'пр.взв.'!B7:C70,2,FALSE)</f>
        <v>ОСИНЦЕВ Егор Михайлович</v>
      </c>
      <c r="J5" s="340" t="str">
        <f>VLOOKUP(H5,'пр.взв.'!B7:E70,3,FALSE)</f>
        <v>28.11.1994 кмс</v>
      </c>
      <c r="K5" s="340" t="str">
        <f>VLOOKUP(H5,'пр.взв.'!B7:E70,4,FALSE)</f>
        <v>УФО</v>
      </c>
    </row>
    <row r="6" spans="1:11" ht="15.75">
      <c r="A6" s="334"/>
      <c r="B6" s="343"/>
      <c r="C6" s="343"/>
      <c r="D6" s="343"/>
      <c r="E6" s="2"/>
      <c r="F6" s="2"/>
      <c r="G6" s="12"/>
      <c r="H6" s="345"/>
      <c r="I6" s="336"/>
      <c r="J6" s="336"/>
      <c r="K6" s="336"/>
    </row>
    <row r="7" spans="1:13" ht="15.75">
      <c r="A7" s="334">
        <v>17</v>
      </c>
      <c r="B7" s="336" t="str">
        <f>VLOOKUP(A7,'пр.взв.'!B7:C70,2,FALSE)</f>
        <v>ТУРКАН-СУРИНОВИЧ Роман Альбертович</v>
      </c>
      <c r="C7" s="336" t="str">
        <f>VLOOKUP(A7,'пр.взв.'!B5:G68,3,FALSE)</f>
        <v>18.09.1993 кмс</v>
      </c>
      <c r="D7" s="336" t="str">
        <f>VLOOKUP(A7,'пр.взв.'!B5:G68,4,FALSE)</f>
        <v>ДВФО</v>
      </c>
      <c r="E7" s="4"/>
      <c r="F7" s="2"/>
      <c r="G7" s="2"/>
      <c r="H7" s="338">
        <v>18</v>
      </c>
      <c r="I7" s="332" t="str">
        <f>VLOOKUP(H7,'пр.взв.'!B9:C72,2,FALSE)</f>
        <v>ШИШКИН Юрий Алексеевич</v>
      </c>
      <c r="J7" s="332" t="str">
        <f>VLOOKUP(H7,'пр.взв.'!B9:E72,3,FALSE)</f>
        <v>15.06.1992 кмс</v>
      </c>
      <c r="K7" s="332" t="str">
        <f>VLOOKUP(H7,'пр.взв.'!B9:E72,4,FALSE)</f>
        <v>СФО</v>
      </c>
      <c r="L7" s="45"/>
      <c r="M7" s="47"/>
    </row>
    <row r="8" spans="1:13" ht="16.5" thickBot="1">
      <c r="A8" s="335"/>
      <c r="B8" s="343"/>
      <c r="C8" s="343"/>
      <c r="D8" s="343"/>
      <c r="E8" s="5"/>
      <c r="F8" s="9"/>
      <c r="G8" s="2"/>
      <c r="H8" s="345"/>
      <c r="I8" s="333"/>
      <c r="J8" s="333"/>
      <c r="K8" s="333"/>
      <c r="L8" s="46"/>
      <c r="M8" s="47"/>
    </row>
    <row r="9" spans="1:13" ht="15.75">
      <c r="A9" s="341">
        <v>9</v>
      </c>
      <c r="B9" s="342" t="str">
        <f>VLOOKUP(A9,'пр.взв.'!B9:C72,2,FALSE)</f>
        <v>БОРЩЕНКО Даниил Николаевич</v>
      </c>
      <c r="C9" s="342" t="str">
        <f>VLOOKUP(A9,'пр.взв.'!B5:G68,3,FALSE)</f>
        <v>14.07.1992 мс</v>
      </c>
      <c r="D9" s="342" t="str">
        <f>VLOOKUP(A9,'пр.взв.'!B5:G68,4,FALSE)</f>
        <v>СФО</v>
      </c>
      <c r="E9" s="5"/>
      <c r="F9" s="6"/>
      <c r="G9" s="2"/>
      <c r="H9" s="344">
        <v>10</v>
      </c>
      <c r="I9" s="340" t="str">
        <f>VLOOKUP(H9,'пр.взв.'!B11:C74,2,FALSE)</f>
        <v>ТАГИЕВ Эльшад Рашид оглы</v>
      </c>
      <c r="J9" s="340" t="str">
        <f>VLOOKUP(H9,'пр.взв.'!B11:E74,3,FALSE)</f>
        <v>10.08.1993 кмс</v>
      </c>
      <c r="K9" s="340" t="str">
        <f>VLOOKUP(H9,'пр.взв.'!B11:E74,4,FALSE)</f>
        <v>СЗФО</v>
      </c>
      <c r="L9" s="46"/>
      <c r="M9" s="48"/>
    </row>
    <row r="10" spans="1:13" ht="15.75">
      <c r="A10" s="334"/>
      <c r="B10" s="343"/>
      <c r="C10" s="343"/>
      <c r="D10" s="343"/>
      <c r="E10" s="10"/>
      <c r="F10" s="7"/>
      <c r="G10" s="2"/>
      <c r="H10" s="345"/>
      <c r="I10" s="336"/>
      <c r="J10" s="336"/>
      <c r="K10" s="336"/>
      <c r="L10" s="44"/>
      <c r="M10" s="49"/>
    </row>
    <row r="11" spans="1:13" ht="15.75">
      <c r="A11" s="334">
        <v>25</v>
      </c>
      <c r="B11" s="336" t="str">
        <f>VLOOKUP(A11,'пр.взв.'!B11:C74,2,FALSE)</f>
        <v>МАСЛОВ Виталий Владимирович</v>
      </c>
      <c r="C11" s="336" t="str">
        <f>VLOOKUP(A11,'пр.взв.'!B5:G68,3,FALSE)</f>
        <v>23.05.1994 кмс</v>
      </c>
      <c r="D11" s="336" t="str">
        <f>VLOOKUP(A11,'пр.взв.'!B5:G68,4,FALSE)</f>
        <v>УФО</v>
      </c>
      <c r="E11" s="3"/>
      <c r="F11" s="7"/>
      <c r="G11" s="2"/>
      <c r="H11" s="338">
        <v>26</v>
      </c>
      <c r="I11" s="332" t="str">
        <f>VLOOKUP(H11,'пр.взв.'!B13:C76,2,FALSE)</f>
        <v>МЕХТИЕВ Аюб Ханпашаевич</v>
      </c>
      <c r="J11" s="332" t="str">
        <f>VLOOKUP(H11,'пр.взв.'!B13:E76,3,FALSE)</f>
        <v>06.06.1992 мс</v>
      </c>
      <c r="K11" s="332" t="str">
        <f>VLOOKUP(H11,'пр.взв.'!B13:E76,4,FALSE)</f>
        <v>СКФО</v>
      </c>
      <c r="M11" s="50"/>
    </row>
    <row r="12" spans="1:13" ht="16.5" thickBot="1">
      <c r="A12" s="335"/>
      <c r="B12" s="343"/>
      <c r="C12" s="343"/>
      <c r="D12" s="343"/>
      <c r="E12" s="2"/>
      <c r="F12" s="7"/>
      <c r="G12" s="9"/>
      <c r="H12" s="345"/>
      <c r="I12" s="333"/>
      <c r="J12" s="333"/>
      <c r="K12" s="333"/>
      <c r="M12" s="50"/>
    </row>
    <row r="13" spans="1:14" ht="15.75">
      <c r="A13" s="341">
        <v>5</v>
      </c>
      <c r="B13" s="342" t="str">
        <f>VLOOKUP(A13,'пр.взв.'!B13:C76,2,FALSE)</f>
        <v>ТОЛКАЧЕВ Андрей Александрович</v>
      </c>
      <c r="C13" s="342" t="str">
        <f>VLOOKUP(A13,'пр.взв.'!B5:G68,3,FALSE)</f>
        <v>08.09.1992 мс</v>
      </c>
      <c r="D13" s="342" t="str">
        <f>VLOOKUP(A13,'пр.взв.'!B5:G68,4,FALSE)</f>
        <v>ЦФО</v>
      </c>
      <c r="E13" s="2"/>
      <c r="F13" s="7"/>
      <c r="G13" s="13"/>
      <c r="H13" s="344">
        <v>6</v>
      </c>
      <c r="I13" s="340" t="str">
        <f>VLOOKUP(H13,'пр.взв.'!B15:C78,2,FALSE)</f>
        <v>ЦЫПЛЕНКОВ Анатолий Игоревич</v>
      </c>
      <c r="J13" s="340" t="str">
        <f>VLOOKUP(H13,'пр.взв.'!B15:E78,3,FALSE)</f>
        <v>03.12.1993 кмс</v>
      </c>
      <c r="K13" s="340" t="str">
        <f>VLOOKUP(H13,'пр.взв.'!B15:E78,4,FALSE)</f>
        <v>ЦФО</v>
      </c>
      <c r="M13" s="50"/>
      <c r="N13" s="52"/>
    </row>
    <row r="14" spans="1:14" ht="15.75">
      <c r="A14" s="334"/>
      <c r="B14" s="343"/>
      <c r="C14" s="343"/>
      <c r="D14" s="343"/>
      <c r="E14" s="8"/>
      <c r="F14" s="7"/>
      <c r="G14" s="2"/>
      <c r="H14" s="345"/>
      <c r="I14" s="336"/>
      <c r="J14" s="336"/>
      <c r="K14" s="336"/>
      <c r="L14" s="45"/>
      <c r="M14" s="49"/>
      <c r="N14" s="50"/>
    </row>
    <row r="15" spans="1:14" ht="15.75">
      <c r="A15" s="334">
        <v>21</v>
      </c>
      <c r="B15" s="336" t="str">
        <f>VLOOKUP(A15,'пр.взв.'!B15:C78,2,FALSE)</f>
        <v>КОБЗЕВ Андрей Витальевич</v>
      </c>
      <c r="C15" s="336" t="str">
        <f>VLOOKUP(A15,'пр.взв.'!B5:G68,3,FALSE)</f>
        <v>19.08.1992 кмс</v>
      </c>
      <c r="D15" s="336" t="str">
        <f>VLOOKUP(A15,'пр.взв.'!B5:G68,4,FALSE)</f>
        <v>Мос</v>
      </c>
      <c r="E15" s="4"/>
      <c r="F15" s="7"/>
      <c r="G15" s="2"/>
      <c r="H15" s="338">
        <v>22</v>
      </c>
      <c r="I15" s="332" t="str">
        <f>VLOOKUP(H15,'пр.взв.'!B17:C80,2,FALSE)</f>
        <v>БУРДАЕВ Роман Михайлович</v>
      </c>
      <c r="J15" s="332" t="str">
        <f>VLOOKUP(H15,'пр.взв.'!B17:E80,3,FALSE)</f>
        <v>22.05.1993 кмс</v>
      </c>
      <c r="K15" s="332" t="str">
        <f>VLOOKUP(H15,'пр.взв.'!B17:E80,4,FALSE)</f>
        <v>ПФО</v>
      </c>
      <c r="L15" s="46"/>
      <c r="M15" s="49"/>
      <c r="N15" s="50"/>
    </row>
    <row r="16" spans="1:14" ht="16.5" thickBot="1">
      <c r="A16" s="335"/>
      <c r="B16" s="343"/>
      <c r="C16" s="343"/>
      <c r="D16" s="343"/>
      <c r="E16" s="5"/>
      <c r="F16" s="11"/>
      <c r="G16" s="2"/>
      <c r="H16" s="345"/>
      <c r="I16" s="333"/>
      <c r="J16" s="333"/>
      <c r="K16" s="333"/>
      <c r="L16" s="46"/>
      <c r="M16" s="51"/>
      <c r="N16" s="50"/>
    </row>
    <row r="17" spans="1:14" ht="15.75">
      <c r="A17" s="341">
        <v>13</v>
      </c>
      <c r="B17" s="342" t="str">
        <f>VLOOKUP(A17,'пр.взв.'!B17:C80,2,FALSE)</f>
        <v>КУВАРИН Алексей Сергеевич </v>
      </c>
      <c r="C17" s="342" t="str">
        <f>VLOOKUP(A17,'пр.взв.'!B5:G68,3,FALSE)</f>
        <v>20.10.1992 кмс</v>
      </c>
      <c r="D17" s="342" t="str">
        <f>VLOOKUP(A17,'пр.взв.'!B5:G68,4,FALSE)</f>
        <v>ПФО</v>
      </c>
      <c r="E17" s="5"/>
      <c r="F17" s="2"/>
      <c r="G17" s="2"/>
      <c r="H17" s="344">
        <v>14</v>
      </c>
      <c r="I17" s="340" t="str">
        <f>VLOOKUP(H17,'пр.взв.'!B19:C82,2,FALSE)</f>
        <v>МАГДИЧ Евгений Александрович</v>
      </c>
      <c r="J17" s="340" t="str">
        <f>VLOOKUP(H17,'пр.взв.'!B19:E82,3,FALSE)</f>
        <v>12.08.1993 кмс</v>
      </c>
      <c r="K17" s="340" t="str">
        <f>VLOOKUP(H17,'пр.взв.'!B19:E82,4,FALSE)</f>
        <v>Мос</v>
      </c>
      <c r="L17" s="46"/>
      <c r="M17" s="47"/>
      <c r="N17" s="50"/>
    </row>
    <row r="18" spans="1:14" ht="15.75">
      <c r="A18" s="334"/>
      <c r="B18" s="343"/>
      <c r="C18" s="343"/>
      <c r="D18" s="343"/>
      <c r="E18" s="10"/>
      <c r="F18" s="2"/>
      <c r="G18" s="2"/>
      <c r="H18" s="345"/>
      <c r="I18" s="336"/>
      <c r="J18" s="336"/>
      <c r="K18" s="336"/>
      <c r="L18" s="44"/>
      <c r="M18" s="47"/>
      <c r="N18" s="50"/>
    </row>
    <row r="19" spans="1:14" ht="15.75">
      <c r="A19" s="334">
        <v>29</v>
      </c>
      <c r="B19" s="336">
        <f>VLOOKUP(A19,'пр.взв.'!B19:C82,2,FALSE)</f>
        <v>0</v>
      </c>
      <c r="C19" s="336">
        <f>VLOOKUP(A19,'пр.взв.'!B5:G68,3,FALSE)</f>
        <v>0</v>
      </c>
      <c r="D19" s="336">
        <f>VLOOKUP(A19,'пр.взв.'!B5:G68,4,FALSE)</f>
        <v>0</v>
      </c>
      <c r="E19" s="3"/>
      <c r="F19" s="2"/>
      <c r="G19" s="2"/>
      <c r="H19" s="338">
        <v>30</v>
      </c>
      <c r="I19" s="332">
        <f>VLOOKUP(H19,'пр.взв.'!B21:C84,2,FALSE)</f>
        <v>0</v>
      </c>
      <c r="J19" s="332">
        <f>VLOOKUP(H19,'пр.взв.'!B21:E84,3,FALSE)</f>
        <v>0</v>
      </c>
      <c r="K19" s="332">
        <f>VLOOKUP(H19,'пр.взв.'!B21:E84,4,FALSE)</f>
        <v>0</v>
      </c>
      <c r="N19" s="50"/>
    </row>
    <row r="20" spans="1:14" ht="16.5" thickBot="1">
      <c r="A20" s="335"/>
      <c r="B20" s="343"/>
      <c r="C20" s="343"/>
      <c r="D20" s="343"/>
      <c r="E20" s="2"/>
      <c r="F20" s="2"/>
      <c r="G20" s="41"/>
      <c r="H20" s="345"/>
      <c r="I20" s="333"/>
      <c r="J20" s="333"/>
      <c r="K20" s="333"/>
      <c r="N20" s="53"/>
    </row>
    <row r="21" spans="1:14" ht="15.75">
      <c r="A21" s="341">
        <v>3</v>
      </c>
      <c r="B21" s="342" t="str">
        <f>VLOOKUP(A21,'пр.взв.'!B5:C68,2,FALSE)</f>
        <v>ЧЕСЕБИЙ Абрек Аскарбиевич</v>
      </c>
      <c r="C21" s="342" t="str">
        <f>VLOOKUP(A21,'пр.взв.'!B5:G68,3,FALSE)</f>
        <v>07.02.1992 мс</v>
      </c>
      <c r="D21" s="342" t="str">
        <f>VLOOKUP(A21,'пр.взв.'!B5:G68,4,FALSE)</f>
        <v>ЮФО</v>
      </c>
      <c r="E21" s="2"/>
      <c r="F21" s="2"/>
      <c r="G21" s="2"/>
      <c r="H21" s="344">
        <v>4</v>
      </c>
      <c r="I21" s="340" t="str">
        <f>VLOOKUP(H21,'пр.взв.'!B7:C70,2,FALSE)</f>
        <v>АНДРЕЕВ Герольд Владимирович</v>
      </c>
      <c r="J21" s="340" t="str">
        <f>VLOOKUP(H21,'пр.взв.'!B7:E70,3,FALSE)</f>
        <v>14.12.1993 1</v>
      </c>
      <c r="K21" s="340" t="str">
        <f>VLOOKUP(H21,'пр.взв.'!B7:E70,4,FALSE)</f>
        <v>ПФО</v>
      </c>
      <c r="N21" s="50"/>
    </row>
    <row r="22" spans="1:14" ht="15.75">
      <c r="A22" s="334"/>
      <c r="B22" s="343"/>
      <c r="C22" s="343"/>
      <c r="D22" s="343"/>
      <c r="E22" s="8"/>
      <c r="F22" s="2"/>
      <c r="G22" s="2"/>
      <c r="H22" s="345"/>
      <c r="I22" s="336"/>
      <c r="J22" s="336"/>
      <c r="K22" s="336"/>
      <c r="N22" s="50"/>
    </row>
    <row r="23" spans="1:14" ht="15.75">
      <c r="A23" s="334">
        <v>19</v>
      </c>
      <c r="B23" s="336" t="str">
        <f>VLOOKUP(A23,'пр.взв.'!B23:C86,2,FALSE)</f>
        <v>БИРЮКОВ Кирилл Эдуардович</v>
      </c>
      <c r="C23" s="336" t="str">
        <f>VLOOKUP(A23,'пр.взв.'!B5:G68,3,FALSE)</f>
        <v>12.09.1992 кмс</v>
      </c>
      <c r="D23" s="336" t="str">
        <f>VLOOKUP(A23,'пр.взв.'!B5:G68,4,FALSE)</f>
        <v>ЦФО</v>
      </c>
      <c r="E23" s="4"/>
      <c r="F23" s="2"/>
      <c r="G23" s="2"/>
      <c r="H23" s="338">
        <v>20</v>
      </c>
      <c r="I23" s="332" t="str">
        <f>VLOOKUP(H23,'пр.взв.'!B25:C88,2,FALSE)</f>
        <v>ГУКЕВ Рамед Мухамедович</v>
      </c>
      <c r="J23" s="332" t="str">
        <f>VLOOKUP(H23,'пр.взв.'!B25:E88,3,FALSE)</f>
        <v>08.04.1993 кмс</v>
      </c>
      <c r="K23" s="332" t="str">
        <f>VLOOKUP(H23,'пр.взв.'!B25:E88,4,FALSE)</f>
        <v>СКФО</v>
      </c>
      <c r="L23" s="45"/>
      <c r="M23" s="47"/>
      <c r="N23" s="50"/>
    </row>
    <row r="24" spans="1:14" ht="16.5" thickBot="1">
      <c r="A24" s="335"/>
      <c r="B24" s="343"/>
      <c r="C24" s="343"/>
      <c r="D24" s="343"/>
      <c r="E24" s="5"/>
      <c r="F24" s="9"/>
      <c r="G24" s="2"/>
      <c r="H24" s="345"/>
      <c r="I24" s="333"/>
      <c r="J24" s="333"/>
      <c r="K24" s="333"/>
      <c r="L24" s="46"/>
      <c r="M24" s="47"/>
      <c r="N24" s="50"/>
    </row>
    <row r="25" spans="1:14" ht="15.75">
      <c r="A25" s="341">
        <v>11</v>
      </c>
      <c r="B25" s="342" t="str">
        <f>VLOOKUP(A25,'пр.взв.'!B25:C88,2,FALSE)</f>
        <v>ЦАРЕВ Дмитрий Евгеньевич</v>
      </c>
      <c r="C25" s="342" t="str">
        <f>VLOOKUP(A25,'пр.взв.'!B5:G68,3,FALSE)</f>
        <v>03.01.1994 1</v>
      </c>
      <c r="D25" s="342" t="str">
        <f>VLOOKUP(A25,'пр.взв.'!B5:G68,4,FALSE)</f>
        <v>ПФО</v>
      </c>
      <c r="E25" s="5"/>
      <c r="F25" s="6"/>
      <c r="G25" s="2"/>
      <c r="H25" s="344">
        <v>12</v>
      </c>
      <c r="I25" s="340" t="str">
        <f>VLOOKUP(H25,'пр.взв.'!B27:C90,2,FALSE)</f>
        <v>ХОЛТОБИН Руслан Андреевич</v>
      </c>
      <c r="J25" s="340" t="str">
        <f>VLOOKUP(H25,'пр.взв.'!B27:E90,3,FALSE)</f>
        <v>21.01.1992 кмс</v>
      </c>
      <c r="K25" s="340" t="str">
        <f>VLOOKUP(H25,'пр.взв.'!B27:E90,4,FALSE)</f>
        <v>ЦФО</v>
      </c>
      <c r="L25" s="46"/>
      <c r="M25" s="48"/>
      <c r="N25" s="50"/>
    </row>
    <row r="26" spans="1:14" ht="15.75">
      <c r="A26" s="334"/>
      <c r="B26" s="343"/>
      <c r="C26" s="343"/>
      <c r="D26" s="343"/>
      <c r="E26" s="10"/>
      <c r="F26" s="7"/>
      <c r="G26" s="2"/>
      <c r="H26" s="345"/>
      <c r="I26" s="336"/>
      <c r="J26" s="336"/>
      <c r="K26" s="336"/>
      <c r="L26" s="44"/>
      <c r="M26" s="49"/>
      <c r="N26" s="50"/>
    </row>
    <row r="27" spans="1:14" ht="15.75">
      <c r="A27" s="334">
        <v>27</v>
      </c>
      <c r="B27" s="336" t="str">
        <f>VLOOKUP(A27,'пр.взв.'!B27:C90,2,FALSE)</f>
        <v>КУЗЬМИН Александр Сергеевич</v>
      </c>
      <c r="C27" s="336" t="str">
        <f>VLOOKUP(A27,'пр.взв.'!B5:G68,3,FALSE)</f>
        <v>16.09.1993 кмс</v>
      </c>
      <c r="D27" s="336" t="str">
        <f>VLOOKUP(A27,'пр.взв.'!B5:G68,4,FALSE)</f>
        <v>С.П.</v>
      </c>
      <c r="E27" s="3"/>
      <c r="F27" s="7"/>
      <c r="G27" s="2"/>
      <c r="H27" s="338">
        <v>28</v>
      </c>
      <c r="I27" s="332">
        <f>VLOOKUP(H27,'пр.взв.'!B29:C92,2,FALSE)</f>
        <v>0</v>
      </c>
      <c r="J27" s="332">
        <f>VLOOKUP(H27,'пр.взв.'!B29:E92,3,FALSE)</f>
        <v>0</v>
      </c>
      <c r="K27" s="332">
        <f>VLOOKUP(H27,'пр.взв.'!B29:E92,4,FALSE)</f>
        <v>0</v>
      </c>
      <c r="M27" s="50"/>
      <c r="N27" s="50"/>
    </row>
    <row r="28" spans="1:14" ht="16.5" thickBot="1">
      <c r="A28" s="335"/>
      <c r="B28" s="343"/>
      <c r="C28" s="343"/>
      <c r="D28" s="343"/>
      <c r="E28" s="2"/>
      <c r="F28" s="7"/>
      <c r="G28" s="2"/>
      <c r="H28" s="345"/>
      <c r="I28" s="333"/>
      <c r="J28" s="333"/>
      <c r="K28" s="333"/>
      <c r="M28" s="50"/>
      <c r="N28" s="50"/>
    </row>
    <row r="29" spans="1:14" ht="15.75">
      <c r="A29" s="341">
        <v>7</v>
      </c>
      <c r="B29" s="342" t="str">
        <f>VLOOKUP(A29,'пр.взв.'!B5:C68,2,FALSE)</f>
        <v>ЧЕТКОЕВ Мамука Зурабович</v>
      </c>
      <c r="C29" s="342" t="str">
        <f>VLOOKUP(A29,'пр.взв.'!B5:G68,3,FALSE)</f>
        <v>11.11.1993 кмс</v>
      </c>
      <c r="D29" s="342" t="str">
        <f>VLOOKUP(A29,'пр.взв.'!B5:G68,4,FALSE)</f>
        <v>СКФО</v>
      </c>
      <c r="E29" s="2"/>
      <c r="F29" s="7"/>
      <c r="G29" s="54"/>
      <c r="H29" s="344">
        <v>8</v>
      </c>
      <c r="I29" s="340" t="str">
        <f>VLOOKUP(H29,'пр.взв.'!B7:C70,2,FALSE)</f>
        <v>КАРАЕВ Руслан Азадович</v>
      </c>
      <c r="J29" s="340" t="str">
        <f>VLOOKUP(H29,'пр.взв.'!B7:E70,3,FALSE)</f>
        <v>18.08.1992 кмс</v>
      </c>
      <c r="K29" s="340" t="str">
        <f>VLOOKUP(H29,'пр.взв.'!B7:E70,4,FALSE)</f>
        <v>С.П.</v>
      </c>
      <c r="M29" s="50"/>
      <c r="N29" s="53"/>
    </row>
    <row r="30" spans="1:13" ht="15.75">
      <c r="A30" s="334"/>
      <c r="B30" s="343"/>
      <c r="C30" s="343"/>
      <c r="D30" s="343"/>
      <c r="E30" s="8"/>
      <c r="F30" s="7"/>
      <c r="G30" s="2"/>
      <c r="H30" s="345"/>
      <c r="I30" s="336"/>
      <c r="J30" s="336"/>
      <c r="K30" s="336"/>
      <c r="M30" s="50"/>
    </row>
    <row r="31" spans="1:13" ht="15.75">
      <c r="A31" s="334">
        <v>23</v>
      </c>
      <c r="B31" s="336" t="str">
        <f>VLOOKUP(A31,'пр.взв.'!B31:C94,2,FALSE)</f>
        <v>НАНОСОВ Михаил Владимирович</v>
      </c>
      <c r="C31" s="336" t="str">
        <f>VLOOKUP(A31,'пр.взв.'!B5:G68,3,FALSE)</f>
        <v>20.11.1992 кмс</v>
      </c>
      <c r="D31" s="336" t="str">
        <f>VLOOKUP(A31,'пр.взв.'!B5:G68,4,FALSE)</f>
        <v>ЦФО</v>
      </c>
      <c r="E31" s="4"/>
      <c r="F31" s="7"/>
      <c r="G31" s="2"/>
      <c r="H31" s="338">
        <v>24</v>
      </c>
      <c r="I31" s="332" t="str">
        <f>VLOOKUP(H31,'пр.взв.'!B33:C96,2,FALSE)</f>
        <v>ЕЗЖАЛКИН Иван Сереевич</v>
      </c>
      <c r="J31" s="332" t="str">
        <f>VLOOKUP(H31,'пр.взв.'!B33:E96,3,FALSE)</f>
        <v>21.05.1993 кмс</v>
      </c>
      <c r="K31" s="332" t="str">
        <f>VLOOKUP(H31,'пр.взв.'!B33:E96,4,FALSE)</f>
        <v>ЦФО</v>
      </c>
      <c r="L31" s="45"/>
      <c r="M31" s="49"/>
    </row>
    <row r="32" spans="1:13" ht="16.5" thickBot="1">
      <c r="A32" s="335"/>
      <c r="B32" s="343"/>
      <c r="C32" s="343"/>
      <c r="D32" s="343"/>
      <c r="E32" s="5"/>
      <c r="F32" s="11"/>
      <c r="G32" s="2"/>
      <c r="H32" s="345"/>
      <c r="I32" s="333"/>
      <c r="J32" s="333"/>
      <c r="K32" s="333"/>
      <c r="L32" s="46"/>
      <c r="M32" s="51"/>
    </row>
    <row r="33" spans="1:13" ht="15.75">
      <c r="A33" s="341">
        <v>15</v>
      </c>
      <c r="B33" s="342" t="str">
        <f>VLOOKUP(A33,'пр.взв.'!B33:C96,2,FALSE)</f>
        <v>КИРАКОСЯН Геворг Арменович</v>
      </c>
      <c r="C33" s="342" t="str">
        <f>VLOOKUP(A33,'пр.взв.'!B5:G68,3,FALSE)</f>
        <v>20.111.1993 кмс</v>
      </c>
      <c r="D33" s="342" t="str">
        <f>VLOOKUP(A33,'пр.взв.'!B5:G68,4,FALSE)</f>
        <v>СЗФО</v>
      </c>
      <c r="E33" s="5"/>
      <c r="F33" s="2"/>
      <c r="G33" s="2"/>
      <c r="H33" s="344">
        <v>16</v>
      </c>
      <c r="I33" s="340" t="str">
        <f>VLOOKUP(H33,'пр.взв.'!B35:C98,2,FALSE)</f>
        <v>ВАСИЛЬЕВ Сергей Геннадьевич</v>
      </c>
      <c r="J33" s="340" t="str">
        <f>VLOOKUP(H33,'пр.взв.'!B35:E98,3,FALSE)</f>
        <v>31.05.1993 кмс</v>
      </c>
      <c r="K33" s="340" t="str">
        <f>VLOOKUP(H33,'пр.взв.'!B35:E98,4,FALSE)</f>
        <v>УФО</v>
      </c>
      <c r="L33" s="46"/>
      <c r="M33" s="47"/>
    </row>
    <row r="34" spans="1:13" ht="15.75">
      <c r="A34" s="334"/>
      <c r="B34" s="343"/>
      <c r="C34" s="343"/>
      <c r="D34" s="343"/>
      <c r="E34" s="10"/>
      <c r="F34" s="2"/>
      <c r="G34" s="2"/>
      <c r="H34" s="345"/>
      <c r="I34" s="336"/>
      <c r="J34" s="336"/>
      <c r="K34" s="336"/>
      <c r="L34" s="44"/>
      <c r="M34" s="47"/>
    </row>
    <row r="35" spans="1:11" ht="15.75">
      <c r="A35" s="334">
        <v>31</v>
      </c>
      <c r="B35" s="336">
        <f>VLOOKUP(A35,'пр.взв.'!B35:C98,2,FALSE)</f>
        <v>0</v>
      </c>
      <c r="C35" s="336">
        <f>VLOOKUP(A35,'пр.взв.'!B5:G68,3,FALSE)</f>
        <v>0</v>
      </c>
      <c r="D35" s="336">
        <f>VLOOKUP(A35,'пр.взв.'!B5:G68,4,FALSE)</f>
        <v>0</v>
      </c>
      <c r="E35" s="3"/>
      <c r="F35" s="2"/>
      <c r="G35" s="2"/>
      <c r="H35" s="338">
        <v>32</v>
      </c>
      <c r="I35" s="332">
        <f>VLOOKUP(H35,'пр.взв.'!B37:C100,2,FALSE)</f>
        <v>0</v>
      </c>
      <c r="J35" s="332">
        <f>VLOOKUP(H35,'пр.взв.'!B37:E100,3,FALSE)</f>
        <v>0</v>
      </c>
      <c r="K35" s="332">
        <f>VLOOKUP(H35,'пр.взв.'!B37:E100,4,FALSE)</f>
        <v>0</v>
      </c>
    </row>
    <row r="36" spans="1:11" ht="13.5" customHeight="1" thickBot="1">
      <c r="A36" s="335"/>
      <c r="B36" s="337"/>
      <c r="C36" s="337"/>
      <c r="D36" s="337"/>
      <c r="H36" s="339"/>
      <c r="I36" s="333"/>
      <c r="J36" s="333"/>
      <c r="K36" s="333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J3:K3"/>
    <mergeCell ref="C3:D3"/>
    <mergeCell ref="A4:B4"/>
    <mergeCell ref="A1:G1"/>
    <mergeCell ref="A2:G2"/>
    <mergeCell ref="H1:N1"/>
    <mergeCell ref="H2:N2"/>
    <mergeCell ref="A5:A6"/>
    <mergeCell ref="B5:B6"/>
    <mergeCell ref="C5:C6"/>
    <mergeCell ref="D5:D6"/>
    <mergeCell ref="I5:I6"/>
    <mergeCell ref="J5:J6"/>
    <mergeCell ref="K5:K6"/>
    <mergeCell ref="H5:H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7:A28"/>
    <mergeCell ref="B27:B28"/>
    <mergeCell ref="C27:C28"/>
    <mergeCell ref="D27:D28"/>
    <mergeCell ref="A25:A26"/>
    <mergeCell ref="B25:B26"/>
    <mergeCell ref="C25:C26"/>
    <mergeCell ref="D25:D26"/>
    <mergeCell ref="K27:K28"/>
    <mergeCell ref="H25:H26"/>
    <mergeCell ref="H27:H28"/>
    <mergeCell ref="I25:I26"/>
    <mergeCell ref="J25:J26"/>
    <mergeCell ref="K25:K26"/>
    <mergeCell ref="I27:I28"/>
    <mergeCell ref="J27:J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76" t="str">
        <f>HYPERLINK('[1]реквизиты'!$A$2)</f>
        <v>Первенство России среди юниоров 1992 - 93 гг.р.</v>
      </c>
      <c r="B1" s="177"/>
      <c r="C1" s="177"/>
      <c r="D1" s="177"/>
      <c r="E1" s="177"/>
      <c r="F1" s="177"/>
      <c r="G1" s="177"/>
      <c r="H1" s="178"/>
    </row>
    <row r="2" spans="1:8" ht="12.75" customHeight="1">
      <c r="A2" s="364" t="str">
        <f>HYPERLINK('[1]реквизиты'!$A$3)</f>
        <v>13 - 17 февраля 2012 г.               г. Кстово</v>
      </c>
      <c r="B2" s="364"/>
      <c r="C2" s="364"/>
      <c r="D2" s="364"/>
      <c r="E2" s="364"/>
      <c r="F2" s="364"/>
      <c r="G2" s="364"/>
      <c r="H2" s="364"/>
    </row>
    <row r="3" spans="1:8" ht="18.75" thickBot="1">
      <c r="A3" s="365" t="s">
        <v>31</v>
      </c>
      <c r="B3" s="365"/>
      <c r="C3" s="365"/>
      <c r="D3" s="365"/>
      <c r="E3" s="365"/>
      <c r="F3" s="365"/>
      <c r="G3" s="365"/>
      <c r="H3" s="365"/>
    </row>
    <row r="4" spans="2:8" ht="18.75" thickBot="1">
      <c r="B4" s="78"/>
      <c r="C4" s="79"/>
      <c r="D4" s="366" t="str">
        <f>'пр.взв.'!D4</f>
        <v>в.к. 62  кг.</v>
      </c>
      <c r="E4" s="367"/>
      <c r="F4" s="368"/>
      <c r="G4" s="79"/>
      <c r="H4" s="79"/>
    </row>
    <row r="5" spans="1:8" ht="18.75" thickBot="1">
      <c r="A5" s="79"/>
      <c r="B5" s="79"/>
      <c r="C5" s="79"/>
      <c r="D5" s="79"/>
      <c r="E5" s="79"/>
      <c r="F5" s="79"/>
      <c r="G5" s="79"/>
      <c r="H5" s="79"/>
    </row>
    <row r="6" spans="1:10" ht="12.75" customHeight="1">
      <c r="A6" s="369" t="s">
        <v>32</v>
      </c>
      <c r="B6" s="357" t="str">
        <f>VLOOKUP(J6,'пр.взв.'!B6:G133,2,FALSE)</f>
        <v>МЕХТИЕВ Аюб Ханпашаевич</v>
      </c>
      <c r="C6" s="357"/>
      <c r="D6" s="357"/>
      <c r="E6" s="357"/>
      <c r="F6" s="357"/>
      <c r="G6" s="357"/>
      <c r="H6" s="350" t="str">
        <f>VLOOKUP(J6,'пр.взв.'!B6:G133,3,FALSE)</f>
        <v>06.06.1992 мс</v>
      </c>
      <c r="I6" s="79"/>
      <c r="J6" s="83">
        <f>'пр.хода'!K17</f>
        <v>26</v>
      </c>
    </row>
    <row r="7" spans="1:10" ht="23.25" customHeight="1">
      <c r="A7" s="370"/>
      <c r="B7" s="358"/>
      <c r="C7" s="358"/>
      <c r="D7" s="358"/>
      <c r="E7" s="358"/>
      <c r="F7" s="358"/>
      <c r="G7" s="358"/>
      <c r="H7" s="359"/>
      <c r="I7" s="79"/>
      <c r="J7" s="83"/>
    </row>
    <row r="8" spans="1:10" ht="12.75" customHeight="1">
      <c r="A8" s="370"/>
      <c r="B8" s="360" t="str">
        <f>VLOOKUP(J6,'пр.взв.'!B6:G133,4,FALSE)</f>
        <v>СКФО</v>
      </c>
      <c r="C8" s="360"/>
      <c r="D8" s="360"/>
      <c r="E8" s="360"/>
      <c r="F8" s="360"/>
      <c r="G8" s="360"/>
      <c r="H8" s="359"/>
      <c r="I8" s="79"/>
      <c r="J8" s="83"/>
    </row>
    <row r="9" spans="1:10" ht="13.5" customHeight="1" thickBot="1">
      <c r="A9" s="371"/>
      <c r="B9" s="352"/>
      <c r="C9" s="352"/>
      <c r="D9" s="352"/>
      <c r="E9" s="352"/>
      <c r="F9" s="352"/>
      <c r="G9" s="352"/>
      <c r="H9" s="353"/>
      <c r="I9" s="79"/>
      <c r="J9" s="83"/>
    </row>
    <row r="10" spans="1:10" ht="18.75" thickBot="1">
      <c r="A10" s="79"/>
      <c r="B10" s="79"/>
      <c r="C10" s="79"/>
      <c r="D10" s="79"/>
      <c r="E10" s="79"/>
      <c r="F10" s="79"/>
      <c r="G10" s="79"/>
      <c r="H10" s="79"/>
      <c r="I10" s="79"/>
      <c r="J10" s="83"/>
    </row>
    <row r="11" spans="1:10" ht="12.75" customHeight="1">
      <c r="A11" s="361" t="s">
        <v>33</v>
      </c>
      <c r="B11" s="357" t="str">
        <f>VLOOKUP(J11,'пр.взв.'!B6:G133,2,FALSE)</f>
        <v>КОБЗЕВ Андрей Витальевич</v>
      </c>
      <c r="C11" s="357"/>
      <c r="D11" s="357"/>
      <c r="E11" s="357"/>
      <c r="F11" s="357"/>
      <c r="G11" s="357"/>
      <c r="H11" s="350" t="str">
        <f>VLOOKUP(J11,'пр.взв.'!B6:G133,3,FALSE)</f>
        <v>19.08.1992 кмс</v>
      </c>
      <c r="I11" s="79"/>
      <c r="J11" s="83">
        <f>'пр.хода'!K25</f>
        <v>21</v>
      </c>
    </row>
    <row r="12" spans="1:10" ht="23.25" customHeight="1">
      <c r="A12" s="362"/>
      <c r="B12" s="358"/>
      <c r="C12" s="358"/>
      <c r="D12" s="358"/>
      <c r="E12" s="358"/>
      <c r="F12" s="358"/>
      <c r="G12" s="358"/>
      <c r="H12" s="359"/>
      <c r="I12" s="79"/>
      <c r="J12" s="83"/>
    </row>
    <row r="13" spans="1:10" ht="12.75" customHeight="1">
      <c r="A13" s="362"/>
      <c r="B13" s="360" t="str">
        <f>VLOOKUP(J11,'пр.взв.'!B6:G133,4,FALSE)</f>
        <v>Мос</v>
      </c>
      <c r="C13" s="360"/>
      <c r="D13" s="360"/>
      <c r="E13" s="360"/>
      <c r="F13" s="360"/>
      <c r="G13" s="360"/>
      <c r="H13" s="359"/>
      <c r="I13" s="79"/>
      <c r="J13" s="83"/>
    </row>
    <row r="14" spans="1:10" ht="13.5" customHeight="1" thickBot="1">
      <c r="A14" s="363"/>
      <c r="B14" s="352"/>
      <c r="C14" s="352"/>
      <c r="D14" s="352"/>
      <c r="E14" s="352"/>
      <c r="F14" s="352"/>
      <c r="G14" s="352"/>
      <c r="H14" s="353"/>
      <c r="I14" s="79"/>
      <c r="J14" s="83"/>
    </row>
    <row r="15" spans="1:10" ht="18.75" thickBot="1">
      <c r="A15" s="79"/>
      <c r="B15" s="79"/>
      <c r="C15" s="79"/>
      <c r="D15" s="79"/>
      <c r="E15" s="79"/>
      <c r="F15" s="79"/>
      <c r="G15" s="79"/>
      <c r="H15" s="79"/>
      <c r="I15" s="79"/>
      <c r="J15" s="83"/>
    </row>
    <row r="16" spans="1:10" ht="12.75" customHeight="1">
      <c r="A16" s="354" t="s">
        <v>34</v>
      </c>
      <c r="B16" s="357" t="str">
        <f>VLOOKUP(J16,'пр.взв.'!B6:G133,2,FALSE)</f>
        <v>ВАСИЛЬЕВ Сергей Геннадьевич</v>
      </c>
      <c r="C16" s="357"/>
      <c r="D16" s="357"/>
      <c r="E16" s="357"/>
      <c r="F16" s="357"/>
      <c r="G16" s="357"/>
      <c r="H16" s="350" t="str">
        <f>VLOOKUP(J16,'пр.взв.'!B6:G133,3,FALSE)</f>
        <v>31.05.1993 кмс</v>
      </c>
      <c r="I16" s="79"/>
      <c r="J16" s="83">
        <f>'пр.хода'!O11</f>
        <v>16</v>
      </c>
    </row>
    <row r="17" spans="1:10" ht="24" customHeight="1">
      <c r="A17" s="355"/>
      <c r="B17" s="358"/>
      <c r="C17" s="358"/>
      <c r="D17" s="358"/>
      <c r="E17" s="358"/>
      <c r="F17" s="358"/>
      <c r="G17" s="358"/>
      <c r="H17" s="359"/>
      <c r="I17" s="79"/>
      <c r="J17" s="83"/>
    </row>
    <row r="18" spans="1:10" ht="12.75" customHeight="1">
      <c r="A18" s="355"/>
      <c r="B18" s="360" t="str">
        <f>VLOOKUP(J16,'пр.взв.'!B6:G133,4,FALSE)</f>
        <v>УФО</v>
      </c>
      <c r="C18" s="360"/>
      <c r="D18" s="360"/>
      <c r="E18" s="360"/>
      <c r="F18" s="360"/>
      <c r="G18" s="360"/>
      <c r="H18" s="359"/>
      <c r="I18" s="79"/>
      <c r="J18" s="83"/>
    </row>
    <row r="19" spans="1:10" ht="13.5" customHeight="1" thickBot="1">
      <c r="A19" s="356"/>
      <c r="B19" s="352"/>
      <c r="C19" s="352"/>
      <c r="D19" s="352"/>
      <c r="E19" s="352"/>
      <c r="F19" s="352"/>
      <c r="G19" s="352"/>
      <c r="H19" s="353"/>
      <c r="I19" s="79"/>
      <c r="J19" s="83"/>
    </row>
    <row r="20" spans="1:10" ht="18.75" thickBot="1">
      <c r="A20" s="79"/>
      <c r="B20" s="79"/>
      <c r="C20" s="79"/>
      <c r="D20" s="79"/>
      <c r="E20" s="79"/>
      <c r="F20" s="79"/>
      <c r="G20" s="79"/>
      <c r="H20" s="79"/>
      <c r="I20" s="79"/>
      <c r="J20" s="83"/>
    </row>
    <row r="21" spans="1:10" ht="12.75" customHeight="1">
      <c r="A21" s="354" t="s">
        <v>34</v>
      </c>
      <c r="B21" s="357" t="str">
        <f>VLOOKUP(J21,'пр.взв.'!B6:G133,2,FALSE)</f>
        <v>БУРДАЕВ Роман Михайлович</v>
      </c>
      <c r="C21" s="357"/>
      <c r="D21" s="357"/>
      <c r="E21" s="357"/>
      <c r="F21" s="357"/>
      <c r="G21" s="357"/>
      <c r="H21" s="350" t="str">
        <f>VLOOKUP(J21,'пр.взв.'!B7:G138,3,FALSE)</f>
        <v>22.05.1993 кмс</v>
      </c>
      <c r="I21" s="79"/>
      <c r="J21" s="83">
        <f>'пр.хода'!O39</f>
        <v>22</v>
      </c>
    </row>
    <row r="22" spans="1:10" ht="22.5" customHeight="1">
      <c r="A22" s="355"/>
      <c r="B22" s="358"/>
      <c r="C22" s="358"/>
      <c r="D22" s="358"/>
      <c r="E22" s="358"/>
      <c r="F22" s="358"/>
      <c r="G22" s="358"/>
      <c r="H22" s="359"/>
      <c r="I22" s="79"/>
      <c r="J22" s="83"/>
    </row>
    <row r="23" spans="1:9" ht="12.75" customHeight="1">
      <c r="A23" s="355"/>
      <c r="B23" s="360" t="str">
        <f>VLOOKUP(J21,'пр.взв.'!B6:G133,4,FALSE)</f>
        <v>ПФО</v>
      </c>
      <c r="C23" s="360"/>
      <c r="D23" s="360"/>
      <c r="E23" s="360"/>
      <c r="F23" s="360"/>
      <c r="G23" s="360"/>
      <c r="H23" s="359"/>
      <c r="I23" s="79"/>
    </row>
    <row r="24" spans="1:9" ht="13.5" customHeight="1" thickBot="1">
      <c r="A24" s="356"/>
      <c r="B24" s="352"/>
      <c r="C24" s="352"/>
      <c r="D24" s="352"/>
      <c r="E24" s="352"/>
      <c r="F24" s="352"/>
      <c r="G24" s="352"/>
      <c r="H24" s="353"/>
      <c r="I24" s="79"/>
    </row>
    <row r="25" spans="1:8" ht="18">
      <c r="A25" s="79"/>
      <c r="B25" s="79"/>
      <c r="C25" s="79"/>
      <c r="D25" s="79"/>
      <c r="E25" s="79"/>
      <c r="F25" s="79"/>
      <c r="G25" s="79"/>
      <c r="H25" s="79"/>
    </row>
    <row r="26" spans="1:8" ht="18">
      <c r="A26" s="79" t="s">
        <v>36</v>
      </c>
      <c r="B26" s="79"/>
      <c r="C26" s="79"/>
      <c r="D26" s="79"/>
      <c r="E26" s="79"/>
      <c r="F26" s="79"/>
      <c r="G26" s="79"/>
      <c r="H26" s="79"/>
    </row>
    <row r="27" ht="13.5" thickBot="1"/>
    <row r="28" spans="1:10" ht="12.75" customHeight="1">
      <c r="A28" s="348" t="str">
        <f>'пр.взв.'!H57</f>
        <v>Ахмаров Р</v>
      </c>
      <c r="B28" s="349"/>
      <c r="C28" s="349"/>
      <c r="D28" s="349"/>
      <c r="E28" s="349"/>
      <c r="F28" s="349"/>
      <c r="G28" s="349"/>
      <c r="H28" s="350"/>
      <c r="J28">
        <f>'пр.хода'!K17</f>
        <v>26</v>
      </c>
    </row>
    <row r="29" spans="1:8" ht="13.5" customHeight="1" thickBot="1">
      <c r="A29" s="351"/>
      <c r="B29" s="352"/>
      <c r="C29" s="352"/>
      <c r="D29" s="352"/>
      <c r="E29" s="352"/>
      <c r="F29" s="352"/>
      <c r="G29" s="352"/>
      <c r="H29" s="353"/>
    </row>
    <row r="32" spans="1:8" ht="18">
      <c r="A32" s="79" t="s">
        <v>35</v>
      </c>
      <c r="B32" s="79"/>
      <c r="C32" s="79"/>
      <c r="D32" s="79"/>
      <c r="E32" s="79"/>
      <c r="F32" s="79"/>
      <c r="G32" s="79"/>
      <c r="H32" s="79"/>
    </row>
    <row r="33" spans="1:8" ht="18">
      <c r="A33" s="79"/>
      <c r="B33" s="79"/>
      <c r="C33" s="79"/>
      <c r="D33" s="79"/>
      <c r="E33" s="79"/>
      <c r="F33" s="79"/>
      <c r="G33" s="79"/>
      <c r="H33" s="79"/>
    </row>
    <row r="34" spans="1:8" ht="18">
      <c r="A34" s="79"/>
      <c r="B34" s="79"/>
      <c r="C34" s="79"/>
      <c r="D34" s="79"/>
      <c r="E34" s="79"/>
      <c r="F34" s="79"/>
      <c r="G34" s="79"/>
      <c r="H34" s="79"/>
    </row>
    <row r="35" spans="1:8" ht="18">
      <c r="A35" s="80"/>
      <c r="B35" s="80"/>
      <c r="C35" s="80"/>
      <c r="D35" s="80"/>
      <c r="E35" s="80"/>
      <c r="F35" s="80"/>
      <c r="G35" s="80"/>
      <c r="H35" s="80"/>
    </row>
    <row r="36" spans="1:8" ht="18">
      <c r="A36" s="81"/>
      <c r="B36" s="81"/>
      <c r="C36" s="81"/>
      <c r="D36" s="81"/>
      <c r="E36" s="81"/>
      <c r="F36" s="81"/>
      <c r="G36" s="81"/>
      <c r="H36" s="81"/>
    </row>
    <row r="37" spans="1:8" ht="18">
      <c r="A37" s="80"/>
      <c r="B37" s="80"/>
      <c r="C37" s="80"/>
      <c r="D37" s="80"/>
      <c r="E37" s="80"/>
      <c r="F37" s="80"/>
      <c r="G37" s="80"/>
      <c r="H37" s="80"/>
    </row>
    <row r="38" spans="1:8" ht="18">
      <c r="A38" s="82"/>
      <c r="B38" s="82"/>
      <c r="C38" s="82"/>
      <c r="D38" s="82"/>
      <c r="E38" s="82"/>
      <c r="F38" s="82"/>
      <c r="G38" s="82"/>
      <c r="H38" s="82"/>
    </row>
    <row r="39" spans="1:8" ht="18">
      <c r="A39" s="80"/>
      <c r="B39" s="80"/>
      <c r="C39" s="80"/>
      <c r="D39" s="80"/>
      <c r="E39" s="80"/>
      <c r="F39" s="80"/>
      <c r="G39" s="80"/>
      <c r="H39" s="80"/>
    </row>
    <row r="40" spans="1:8" ht="18">
      <c r="A40" s="82"/>
      <c r="B40" s="82"/>
      <c r="C40" s="82"/>
      <c r="D40" s="82"/>
      <c r="E40" s="82"/>
      <c r="F40" s="82"/>
      <c r="G40" s="82"/>
      <c r="H40" s="82"/>
    </row>
    <row r="41" spans="1:8" ht="18">
      <c r="A41" s="80"/>
      <c r="B41" s="80"/>
      <c r="C41" s="80"/>
      <c r="D41" s="80"/>
      <c r="E41" s="80"/>
      <c r="F41" s="80"/>
      <c r="G41" s="80"/>
      <c r="H41" s="80"/>
    </row>
    <row r="42" spans="1:8" ht="18">
      <c r="A42" s="82"/>
      <c r="B42" s="82"/>
      <c r="C42" s="82"/>
      <c r="D42" s="82"/>
      <c r="E42" s="82"/>
      <c r="F42" s="82"/>
      <c r="G42" s="82"/>
      <c r="H42" s="82"/>
    </row>
    <row r="43" spans="1:8" ht="18">
      <c r="A43" s="80"/>
      <c r="B43" s="80"/>
      <c r="C43" s="80"/>
      <c r="D43" s="80"/>
      <c r="E43" s="80"/>
      <c r="F43" s="80"/>
      <c r="G43" s="80"/>
      <c r="H43" s="80"/>
    </row>
    <row r="44" spans="1:8" ht="18">
      <c r="A44" s="82"/>
      <c r="B44" s="82"/>
      <c r="C44" s="82"/>
      <c r="D44" s="82"/>
      <c r="E44" s="82"/>
      <c r="F44" s="82"/>
      <c r="G44" s="82"/>
      <c r="H44" s="82"/>
    </row>
  </sheetData>
  <sheetProtection/>
  <mergeCells count="21">
    <mergeCell ref="A6:A9"/>
    <mergeCell ref="B6:G7"/>
    <mergeCell ref="H6:H7"/>
    <mergeCell ref="B8:H9"/>
    <mergeCell ref="A1:H1"/>
    <mergeCell ref="A2:H2"/>
    <mergeCell ref="A3:H3"/>
    <mergeCell ref="D4:F4"/>
    <mergeCell ref="A16:A19"/>
    <mergeCell ref="B16:G17"/>
    <mergeCell ref="H16:H17"/>
    <mergeCell ref="B18:H19"/>
    <mergeCell ref="A11:A14"/>
    <mergeCell ref="B11:G12"/>
    <mergeCell ref="H11:H12"/>
    <mergeCell ref="B13:H14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405" t="s">
        <v>25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92"/>
    </row>
    <row r="2" spans="1:25" ht="13.5" customHeight="1" thickBot="1">
      <c r="A2" s="410" t="s">
        <v>26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92"/>
    </row>
    <row r="3" spans="1:25" ht="27.75" customHeight="1" thickBot="1">
      <c r="A3" s="92"/>
      <c r="B3" s="92"/>
      <c r="C3" s="92"/>
      <c r="D3" s="94"/>
      <c r="E3" s="94"/>
      <c r="F3" s="411" t="str">
        <f>HYPERLINK('[1]реквизиты'!$A$2)</f>
        <v>Первенство России среди юниоров 1992 - 93 гг.р.</v>
      </c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3"/>
      <c r="T3" s="92"/>
      <c r="U3" s="92"/>
      <c r="V3" s="92"/>
      <c r="W3" s="92"/>
      <c r="X3" s="92"/>
      <c r="Y3" s="92"/>
    </row>
    <row r="4" spans="1:25" ht="15" customHeight="1" thickBot="1">
      <c r="A4" s="70"/>
      <c r="B4" s="70"/>
      <c r="C4" s="92"/>
      <c r="D4" s="92"/>
      <c r="E4" s="92"/>
      <c r="F4" s="415" t="str">
        <f>HYPERLINK('[1]реквизиты'!$A$3)</f>
        <v>13 - 17 февраля 2012 г.               г. Кстово</v>
      </c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95"/>
      <c r="U4" s="95"/>
      <c r="V4" s="406" t="str">
        <f>HYPERLINK('пр.взв.'!D4)</f>
        <v>в.к. 62  кг.</v>
      </c>
      <c r="W4" s="407"/>
      <c r="X4" s="92"/>
      <c r="Y4" s="92"/>
    </row>
    <row r="5" spans="1:25" ht="14.25" customHeight="1" thickBot="1">
      <c r="A5" s="387" t="s">
        <v>0</v>
      </c>
      <c r="B5" s="92"/>
      <c r="C5" s="92"/>
      <c r="D5" s="92"/>
      <c r="E5" s="92"/>
      <c r="F5" s="92"/>
      <c r="G5" s="92"/>
      <c r="H5" s="96"/>
      <c r="I5" s="387" t="s">
        <v>2</v>
      </c>
      <c r="J5" s="92"/>
      <c r="K5" s="169">
        <v>5</v>
      </c>
      <c r="L5" s="92"/>
      <c r="M5" s="92"/>
      <c r="N5" s="92"/>
      <c r="O5" s="92"/>
      <c r="P5" s="378" t="str">
        <f>VLOOKUP(O6,'пр.взв.'!B7:E70,2,FALSE)</f>
        <v>ВАСИЛЬЕВ Сергей Геннадьевич</v>
      </c>
      <c r="Q5" s="379"/>
      <c r="R5" s="379"/>
      <c r="S5" s="380"/>
      <c r="T5" s="92"/>
      <c r="U5" s="92"/>
      <c r="V5" s="408"/>
      <c r="W5" s="409"/>
      <c r="X5" s="387" t="s">
        <v>1</v>
      </c>
      <c r="Y5" s="92"/>
    </row>
    <row r="6" spans="1:26" ht="14.25" customHeight="1" thickBot="1">
      <c r="A6" s="414"/>
      <c r="B6" s="97"/>
      <c r="C6" s="92"/>
      <c r="D6" s="92"/>
      <c r="E6" s="92"/>
      <c r="F6" s="92"/>
      <c r="G6" s="92"/>
      <c r="H6" s="92"/>
      <c r="I6" s="387"/>
      <c r="J6" s="64"/>
      <c r="K6" s="98"/>
      <c r="L6" s="99">
        <v>5</v>
      </c>
      <c r="M6" s="64"/>
      <c r="N6" s="64"/>
      <c r="O6" s="66">
        <v>16</v>
      </c>
      <c r="P6" s="381"/>
      <c r="Q6" s="382"/>
      <c r="R6" s="382"/>
      <c r="S6" s="383"/>
      <c r="T6" s="92"/>
      <c r="U6" s="92"/>
      <c r="V6" s="92"/>
      <c r="W6" s="92"/>
      <c r="X6" s="414"/>
      <c r="Y6" s="92"/>
      <c r="Z6" s="38"/>
    </row>
    <row r="7" spans="1:25" ht="12.75" customHeight="1" thickBot="1">
      <c r="A7" s="388">
        <v>1</v>
      </c>
      <c r="B7" s="376" t="str">
        <f>VLOOKUP(A7,'пр.взв.'!B7:C70,2,FALSE)</f>
        <v>ВЛАСКИН Дмитрий Владимирович</v>
      </c>
      <c r="C7" s="376" t="str">
        <f>VLOOKUP(A7,'пр.взв.'!B7:G70,3,FALSE)</f>
        <v>08.09.1993 кмс</v>
      </c>
      <c r="D7" s="376" t="str">
        <f>VLOOKUP(A7,'пр.взв.'!B7:G70,4,FALSE)</f>
        <v>ПФО</v>
      </c>
      <c r="E7" s="92"/>
      <c r="F7" s="92"/>
      <c r="G7" s="100"/>
      <c r="H7" s="92"/>
      <c r="I7" s="101"/>
      <c r="J7" s="64"/>
      <c r="K7" s="102">
        <v>13</v>
      </c>
      <c r="L7" s="98"/>
      <c r="M7" s="99">
        <v>17</v>
      </c>
      <c r="N7" s="67"/>
      <c r="O7" s="68"/>
      <c r="P7" s="68"/>
      <c r="Q7" s="103" t="s">
        <v>23</v>
      </c>
      <c r="R7" s="92"/>
      <c r="S7" s="92"/>
      <c r="T7" s="92"/>
      <c r="U7" s="376" t="str">
        <f>VLOOKUP(X7,'пр.взв.'!B7:G70,2,FALSE)</f>
        <v>ОСИНЦЕВ Егор Михайлович</v>
      </c>
      <c r="V7" s="376" t="str">
        <f>VLOOKUP(X7,'пр.взв.'!B7:G70,3,FALSE)</f>
        <v>28.11.1994 кмс</v>
      </c>
      <c r="W7" s="376" t="str">
        <f>VLOOKUP(X7,'пр.взв.'!B7:G70,4,FALSE)</f>
        <v>УФО</v>
      </c>
      <c r="X7" s="372">
        <v>2</v>
      </c>
      <c r="Y7" s="92"/>
    </row>
    <row r="8" spans="1:25" ht="12.75" customHeight="1">
      <c r="A8" s="389"/>
      <c r="B8" s="375"/>
      <c r="C8" s="375"/>
      <c r="D8" s="375"/>
      <c r="E8" s="104">
        <v>17</v>
      </c>
      <c r="F8" s="105"/>
      <c r="G8" s="106"/>
      <c r="H8" s="107"/>
      <c r="I8" s="68"/>
      <c r="J8" s="64"/>
      <c r="K8" s="108"/>
      <c r="L8" s="109">
        <v>17</v>
      </c>
      <c r="M8" s="98"/>
      <c r="N8" s="67"/>
      <c r="O8" s="103"/>
      <c r="P8" s="103"/>
      <c r="Q8" s="92"/>
      <c r="R8" s="92"/>
      <c r="S8" s="92"/>
      <c r="T8" s="104">
        <v>2</v>
      </c>
      <c r="U8" s="375"/>
      <c r="V8" s="375"/>
      <c r="W8" s="375"/>
      <c r="X8" s="373"/>
      <c r="Y8" s="92"/>
    </row>
    <row r="9" spans="1:25" ht="12.75" customHeight="1" thickBot="1">
      <c r="A9" s="389">
        <v>17</v>
      </c>
      <c r="B9" s="374" t="str">
        <f>VLOOKUP(A9,'пр.взв.'!B9:C72,2,FALSE)</f>
        <v>ТУРКАН-СУРИНОВИЧ Роман Альбертович</v>
      </c>
      <c r="C9" s="374" t="str">
        <f>VLOOKUP(A9,'пр.взв.'!B7:G70,3,FALSE)</f>
        <v>18.09.1993 кмс</v>
      </c>
      <c r="D9" s="374" t="str">
        <f>VLOOKUP(A9,'пр.взв.'!B7:G70,4,FALSE)</f>
        <v>ДВФО</v>
      </c>
      <c r="E9" s="163">
        <v>0.125</v>
      </c>
      <c r="F9" s="111"/>
      <c r="G9" s="105"/>
      <c r="H9" s="108"/>
      <c r="I9" s="67"/>
      <c r="J9" s="64"/>
      <c r="K9" s="99"/>
      <c r="L9" s="108"/>
      <c r="M9" s="112"/>
      <c r="N9" s="99">
        <v>3</v>
      </c>
      <c r="O9" s="103"/>
      <c r="P9" s="103"/>
      <c r="Q9" s="103"/>
      <c r="R9" s="113"/>
      <c r="S9" s="114"/>
      <c r="T9" s="163">
        <v>0.16666666666666666</v>
      </c>
      <c r="U9" s="374" t="str">
        <f>VLOOKUP(X9,'пр.взв.'!B7:G70,2,FALSE)</f>
        <v>ШИШКИН Юрий Алексеевич</v>
      </c>
      <c r="V9" s="374" t="str">
        <f>VLOOKUP(X9,'пр.взв.'!B7:G70,3,FALSE)</f>
        <v>15.06.1992 кмс</v>
      </c>
      <c r="W9" s="374" t="str">
        <f>VLOOKUP(X9,'пр.взв.'!B7:G70,4,FALSE)</f>
        <v>СФО</v>
      </c>
      <c r="X9" s="373">
        <v>18</v>
      </c>
      <c r="Y9" s="92"/>
    </row>
    <row r="10" spans="1:25" ht="12.75" customHeight="1" thickBot="1">
      <c r="A10" s="390"/>
      <c r="B10" s="375"/>
      <c r="C10" s="375"/>
      <c r="D10" s="375"/>
      <c r="E10" s="105"/>
      <c r="F10" s="115"/>
      <c r="G10" s="104">
        <v>17</v>
      </c>
      <c r="H10" s="99"/>
      <c r="I10" s="68"/>
      <c r="J10" s="64"/>
      <c r="K10" s="168"/>
      <c r="L10" s="99">
        <v>3</v>
      </c>
      <c r="M10" s="65"/>
      <c r="N10" s="98"/>
      <c r="O10" s="64"/>
      <c r="P10" s="64"/>
      <c r="Q10" s="64"/>
      <c r="R10" s="104">
        <v>26</v>
      </c>
      <c r="S10" s="64"/>
      <c r="T10" s="105"/>
      <c r="U10" s="375"/>
      <c r="V10" s="375"/>
      <c r="W10" s="375"/>
      <c r="X10" s="377"/>
      <c r="Y10" s="92"/>
    </row>
    <row r="11" spans="1:25" ht="12.75" customHeight="1" thickBot="1">
      <c r="A11" s="388">
        <v>9</v>
      </c>
      <c r="B11" s="376" t="str">
        <f>VLOOKUP(A11,'пр.взв.'!B11:C74,2,FALSE)</f>
        <v>БОРЩЕНКО Даниил Николаевич</v>
      </c>
      <c r="C11" s="376" t="str">
        <f>VLOOKUP(A11,'пр.взв.'!B7:G70,3,FALSE)</f>
        <v>14.07.1992 мс</v>
      </c>
      <c r="D11" s="376" t="str">
        <f>VLOOKUP(A11,'пр.взв.'!B7:G70,4,FALSE)</f>
        <v>СФО</v>
      </c>
      <c r="E11" s="92"/>
      <c r="F11" s="105"/>
      <c r="G11" s="163">
        <v>0.125</v>
      </c>
      <c r="H11" s="116"/>
      <c r="I11" s="117"/>
      <c r="J11" s="64"/>
      <c r="K11" s="99"/>
      <c r="L11" s="98"/>
      <c r="M11" s="102">
        <v>3</v>
      </c>
      <c r="N11" s="65"/>
      <c r="O11" s="118">
        <v>16</v>
      </c>
      <c r="P11" s="64"/>
      <c r="Q11" s="119"/>
      <c r="R11" s="163">
        <v>0.125</v>
      </c>
      <c r="S11" s="64"/>
      <c r="T11" s="92"/>
      <c r="U11" s="376" t="str">
        <f>VLOOKUP(X11,'пр.взв.'!B7:G70,2,FALSE)</f>
        <v>ТАГИЕВ Эльшад Рашид оглы</v>
      </c>
      <c r="V11" s="376" t="str">
        <f>VLOOKUP(X11,'пр.взв.'!B7:G70,3,FALSE)</f>
        <v>10.08.1993 кмс</v>
      </c>
      <c r="W11" s="376" t="str">
        <f>VLOOKUP(X11,'пр.взв.'!B7:G70,4,FALSE)</f>
        <v>СЗФО</v>
      </c>
      <c r="X11" s="372">
        <v>10</v>
      </c>
      <c r="Y11" s="92"/>
    </row>
    <row r="12" spans="1:25" ht="12.75" customHeight="1">
      <c r="A12" s="389"/>
      <c r="B12" s="375"/>
      <c r="C12" s="375"/>
      <c r="D12" s="375"/>
      <c r="E12" s="104">
        <v>9</v>
      </c>
      <c r="F12" s="120"/>
      <c r="G12" s="105"/>
      <c r="H12" s="107"/>
      <c r="I12" s="121"/>
      <c r="J12" s="67"/>
      <c r="K12" s="108"/>
      <c r="L12" s="102">
        <v>23</v>
      </c>
      <c r="M12" s="108"/>
      <c r="N12" s="122"/>
      <c r="O12" s="108"/>
      <c r="P12" s="103"/>
      <c r="Q12" s="123"/>
      <c r="R12" s="124"/>
      <c r="S12" s="125"/>
      <c r="T12" s="104">
        <v>26</v>
      </c>
      <c r="U12" s="375"/>
      <c r="V12" s="375"/>
      <c r="W12" s="375"/>
      <c r="X12" s="373"/>
      <c r="Y12" s="92"/>
    </row>
    <row r="13" spans="1:25" ht="12.75" customHeight="1" thickBot="1">
      <c r="A13" s="389">
        <v>25</v>
      </c>
      <c r="B13" s="374" t="str">
        <f>VLOOKUP(A13,'пр.взв.'!B13:C76,2,FALSE)</f>
        <v>МАСЛОВ Виталий Владимирович</v>
      </c>
      <c r="C13" s="374" t="str">
        <f>VLOOKUP(A13,'пр.взв.'!B7:G70,3,FALSE)</f>
        <v>23.05.1994 кмс</v>
      </c>
      <c r="D13" s="374" t="str">
        <f>VLOOKUP(A13,'пр.взв.'!B7:G70,4,FALSE)</f>
        <v>УФО</v>
      </c>
      <c r="E13" s="164">
        <v>0.125</v>
      </c>
      <c r="F13" s="105"/>
      <c r="G13" s="105"/>
      <c r="H13" s="108"/>
      <c r="I13" s="121"/>
      <c r="J13" s="67"/>
      <c r="K13" s="99"/>
      <c r="L13" s="108"/>
      <c r="M13" s="99"/>
      <c r="N13" s="109">
        <v>16</v>
      </c>
      <c r="O13" s="64"/>
      <c r="P13" s="103"/>
      <c r="Q13" s="127"/>
      <c r="R13" s="92"/>
      <c r="S13" s="92"/>
      <c r="T13" s="165">
        <v>0.125</v>
      </c>
      <c r="U13" s="374" t="str">
        <f>VLOOKUP(X13,'пр.взв.'!B7:G70,2,FALSE)</f>
        <v>МЕХТИЕВ Аюб Ханпашаевич</v>
      </c>
      <c r="V13" s="374" t="str">
        <f>VLOOKUP(X13,'пр.взв.'!B7:G70,3,FALSE)</f>
        <v>06.06.1992 мс</v>
      </c>
      <c r="W13" s="374" t="str">
        <f>VLOOKUP(X13,'пр.взв.'!B7:G70,4,FALSE)</f>
        <v>СКФО</v>
      </c>
      <c r="X13" s="373">
        <v>26</v>
      </c>
      <c r="Y13" s="92"/>
    </row>
    <row r="14" spans="1:25" ht="12.75" customHeight="1" thickBot="1">
      <c r="A14" s="390"/>
      <c r="B14" s="375"/>
      <c r="C14" s="375"/>
      <c r="D14" s="375"/>
      <c r="E14" s="105"/>
      <c r="F14" s="105"/>
      <c r="G14" s="115"/>
      <c r="H14" s="67"/>
      <c r="I14" s="128"/>
      <c r="J14" s="64"/>
      <c r="K14" s="99"/>
      <c r="L14" s="67"/>
      <c r="M14" s="67"/>
      <c r="N14" s="99"/>
      <c r="O14" s="92"/>
      <c r="P14" s="129"/>
      <c r="Q14" s="115"/>
      <c r="R14" s="92"/>
      <c r="S14" s="92"/>
      <c r="T14" s="105"/>
      <c r="U14" s="375"/>
      <c r="V14" s="375"/>
      <c r="W14" s="375"/>
      <c r="X14" s="377"/>
      <c r="Y14" s="92"/>
    </row>
    <row r="15" spans="1:25" ht="12.75" customHeight="1" thickBot="1">
      <c r="A15" s="388">
        <v>5</v>
      </c>
      <c r="B15" s="376" t="str">
        <f>VLOOKUP(A15,'пр.взв.'!B15:C78,2,FALSE)</f>
        <v>ТОЛКАЧЕВ Андрей Александрович</v>
      </c>
      <c r="C15" s="376" t="str">
        <f>VLOOKUP(A15,'пр.взв.'!B7:G70,3,FALSE)</f>
        <v>08.09.1992 мс</v>
      </c>
      <c r="D15" s="376" t="str">
        <f>VLOOKUP(A15,'пр.взв.'!B7:G70,4,FALSE)</f>
        <v>ЦФО</v>
      </c>
      <c r="E15" s="92"/>
      <c r="F15" s="92"/>
      <c r="G15" s="105"/>
      <c r="H15" s="68"/>
      <c r="I15" s="104">
        <v>21</v>
      </c>
      <c r="J15" s="130"/>
      <c r="K15" s="99"/>
      <c r="L15" s="64"/>
      <c r="M15" s="64"/>
      <c r="N15" s="64"/>
      <c r="O15" s="125"/>
      <c r="P15" s="104">
        <v>26</v>
      </c>
      <c r="Q15" s="131"/>
      <c r="R15" s="92"/>
      <c r="S15" s="92"/>
      <c r="T15" s="92"/>
      <c r="U15" s="376" t="str">
        <f>VLOOKUP(X15,'пр.взв.'!B7:G70,2,FALSE)</f>
        <v>ЦЫПЛЕНКОВ Анатолий Игоревич</v>
      </c>
      <c r="V15" s="376" t="str">
        <f>VLOOKUP(X15,'пр.взв.'!B7:G70,3,FALSE)</f>
        <v>03.12.1993 кмс</v>
      </c>
      <c r="W15" s="376" t="str">
        <f>VLOOKUP(X15,'пр.взв.'!B7:G70,4,FALSE)</f>
        <v>ЦФО</v>
      </c>
      <c r="X15" s="372">
        <v>6</v>
      </c>
      <c r="Y15" s="92"/>
    </row>
    <row r="16" spans="1:25" ht="12.75" customHeight="1" thickBot="1">
      <c r="A16" s="389"/>
      <c r="B16" s="375"/>
      <c r="C16" s="375"/>
      <c r="D16" s="375"/>
      <c r="E16" s="104">
        <v>21</v>
      </c>
      <c r="F16" s="105"/>
      <c r="G16" s="105"/>
      <c r="H16" s="112"/>
      <c r="I16" s="164">
        <v>0.12569444444444444</v>
      </c>
      <c r="J16" s="64"/>
      <c r="K16" s="132"/>
      <c r="L16" s="392" t="s">
        <v>171</v>
      </c>
      <c r="M16" s="392"/>
      <c r="N16" s="64"/>
      <c r="O16" s="131"/>
      <c r="P16" s="163">
        <v>0.125</v>
      </c>
      <c r="Q16" s="132"/>
      <c r="R16" s="92"/>
      <c r="S16" s="92"/>
      <c r="T16" s="104">
        <v>22</v>
      </c>
      <c r="U16" s="375"/>
      <c r="V16" s="375"/>
      <c r="W16" s="375"/>
      <c r="X16" s="373"/>
      <c r="Y16" s="92"/>
    </row>
    <row r="17" spans="1:25" ht="12.75" customHeight="1" thickBot="1">
      <c r="A17" s="389">
        <v>21</v>
      </c>
      <c r="B17" s="374" t="str">
        <f>VLOOKUP(A17,'пр.взв.'!B17:C80,2,FALSE)</f>
        <v>КОБЗЕВ Андрей Витальевич</v>
      </c>
      <c r="C17" s="374" t="str">
        <f>VLOOKUP(A17,'пр.взв.'!B7:G70,3,FALSE)</f>
        <v>19.08.1992 кмс</v>
      </c>
      <c r="D17" s="374" t="str">
        <f>VLOOKUP(A17,'пр.взв.'!B7:G70,4,FALSE)</f>
        <v>Мос</v>
      </c>
      <c r="E17" s="164">
        <v>0.125</v>
      </c>
      <c r="F17" s="111"/>
      <c r="G17" s="105"/>
      <c r="H17" s="133"/>
      <c r="I17" s="64"/>
      <c r="J17" s="64"/>
      <c r="K17" s="75">
        <v>26</v>
      </c>
      <c r="L17" s="64"/>
      <c r="M17" s="64"/>
      <c r="N17" s="65"/>
      <c r="O17" s="64"/>
      <c r="P17" s="64"/>
      <c r="Q17" s="132"/>
      <c r="R17" s="113"/>
      <c r="S17" s="114"/>
      <c r="T17" s="163">
        <v>0.125</v>
      </c>
      <c r="U17" s="374" t="str">
        <f>VLOOKUP(X17,'пр.взв.'!B7:G70,2,FALSE)</f>
        <v>БУРДАЕВ Роман Михайлович</v>
      </c>
      <c r="V17" s="374" t="str">
        <f>VLOOKUP(X17,'пр.взв.'!B7:G70,3,FALSE)</f>
        <v>22.05.1993 кмс</v>
      </c>
      <c r="W17" s="374" t="str">
        <f>VLOOKUP(X17,'пр.взв.'!B7:G70,4,FALSE)</f>
        <v>ПФО</v>
      </c>
      <c r="X17" s="373">
        <v>22</v>
      </c>
      <c r="Y17" s="92"/>
    </row>
    <row r="18" spans="1:25" ht="12.75" customHeight="1" thickBot="1">
      <c r="A18" s="390"/>
      <c r="B18" s="375"/>
      <c r="C18" s="375"/>
      <c r="D18" s="375"/>
      <c r="E18" s="105"/>
      <c r="F18" s="115"/>
      <c r="G18" s="104">
        <v>21</v>
      </c>
      <c r="H18" s="102"/>
      <c r="I18" s="64"/>
      <c r="J18" s="64"/>
      <c r="K18" s="393" t="str">
        <f>VLOOKUP(K17,'пр.взв.'!B7:D70,2,FALSE)</f>
        <v>МЕХТИЕВ Аюб Ханпашаевич</v>
      </c>
      <c r="L18" s="394"/>
      <c r="M18" s="394"/>
      <c r="N18" s="395"/>
      <c r="O18" s="103"/>
      <c r="P18" s="64"/>
      <c r="Q18" s="134"/>
      <c r="R18" s="104">
        <v>22</v>
      </c>
      <c r="S18" s="64"/>
      <c r="T18" s="105"/>
      <c r="U18" s="375"/>
      <c r="V18" s="375"/>
      <c r="W18" s="375"/>
      <c r="X18" s="377"/>
      <c r="Y18" s="92"/>
    </row>
    <row r="19" spans="1:25" ht="12.75" customHeight="1" thickBot="1">
      <c r="A19" s="388">
        <v>13</v>
      </c>
      <c r="B19" s="376" t="str">
        <f>VLOOKUP(A19,'пр.взв.'!B19:C82,2,FALSE)</f>
        <v>КУВАРИН Алексей Сергеевич </v>
      </c>
      <c r="C19" s="376" t="str">
        <f>VLOOKUP(A19,'пр.взв.'!B7:G70,3,FALSE)</f>
        <v>20.10.1992 кмс</v>
      </c>
      <c r="D19" s="376" t="str">
        <f>VLOOKUP(A19,'пр.взв.'!B7:G70,4,FALSE)</f>
        <v>ПФО</v>
      </c>
      <c r="E19" s="92"/>
      <c r="F19" s="105"/>
      <c r="G19" s="163">
        <v>0.16666666666666666</v>
      </c>
      <c r="H19" s="108"/>
      <c r="I19" s="64"/>
      <c r="J19" s="64"/>
      <c r="K19" s="396"/>
      <c r="L19" s="397"/>
      <c r="M19" s="397"/>
      <c r="N19" s="398"/>
      <c r="O19" s="103"/>
      <c r="P19" s="64"/>
      <c r="Q19" s="64"/>
      <c r="R19" s="163">
        <v>0.125</v>
      </c>
      <c r="S19" s="64"/>
      <c r="T19" s="92"/>
      <c r="U19" s="376" t="str">
        <f>VLOOKUP(X19,'пр.взв.'!B7:G70,2,FALSE)</f>
        <v>МАГДИЧ Евгений Александрович</v>
      </c>
      <c r="V19" s="376" t="str">
        <f>VLOOKUP(X19,'пр.взв.'!B7:G70,3,FALSE)</f>
        <v>12.08.1993 кмс</v>
      </c>
      <c r="W19" s="376" t="str">
        <f>VLOOKUP(X19,'пр.взв.'!B7:G70,4,FALSE)</f>
        <v>Мос</v>
      </c>
      <c r="X19" s="372">
        <v>14</v>
      </c>
      <c r="Y19" s="92"/>
    </row>
    <row r="20" spans="1:25" ht="12.75" customHeight="1">
      <c r="A20" s="389"/>
      <c r="B20" s="375"/>
      <c r="C20" s="375"/>
      <c r="D20" s="375"/>
      <c r="E20" s="104">
        <v>13</v>
      </c>
      <c r="F20" s="120"/>
      <c r="G20" s="105"/>
      <c r="H20" s="107"/>
      <c r="I20" s="64"/>
      <c r="J20" s="64"/>
      <c r="K20" s="132"/>
      <c r="L20" s="391"/>
      <c r="M20" s="391"/>
      <c r="N20" s="103"/>
      <c r="O20" s="123"/>
      <c r="P20" s="64"/>
      <c r="Q20" s="92"/>
      <c r="R20" s="124"/>
      <c r="S20" s="125"/>
      <c r="T20" s="104">
        <v>14</v>
      </c>
      <c r="U20" s="375"/>
      <c r="V20" s="375"/>
      <c r="W20" s="375"/>
      <c r="X20" s="373"/>
      <c r="Y20" s="92"/>
    </row>
    <row r="21" spans="1:25" ht="12.75" customHeight="1" thickBot="1">
      <c r="A21" s="389">
        <v>29</v>
      </c>
      <c r="B21" s="384">
        <f>VLOOKUP(A21,'пр.взв.'!B21:C84,2,FALSE)</f>
        <v>0</v>
      </c>
      <c r="C21" s="384">
        <f>VLOOKUP(A21,'пр.взв.'!B7:G70,3,FALSE)</f>
        <v>0</v>
      </c>
      <c r="D21" s="384">
        <f>VLOOKUP(A21,'пр.взв.'!B7:G70,4,FALSE)</f>
        <v>0</v>
      </c>
      <c r="E21" s="126"/>
      <c r="F21" s="105"/>
      <c r="G21" s="105"/>
      <c r="H21" s="108"/>
      <c r="I21" s="64"/>
      <c r="J21" s="64"/>
      <c r="K21" s="132"/>
      <c r="L21" s="64"/>
      <c r="M21" s="103"/>
      <c r="N21" s="103"/>
      <c r="O21" s="123"/>
      <c r="P21" s="64"/>
      <c r="Q21" s="92"/>
      <c r="R21" s="92"/>
      <c r="S21" s="92"/>
      <c r="T21" s="110"/>
      <c r="U21" s="384">
        <f>VLOOKUP(X21,'пр.взв.'!B7:G70,2,FALSE)</f>
        <v>0</v>
      </c>
      <c r="V21" s="384">
        <f>VLOOKUP(X21,'пр.взв.'!B7:G70,3,FALSE)</f>
        <v>0</v>
      </c>
      <c r="W21" s="384">
        <f>VLOOKUP(X21,'пр.взв.'!B7:G70,4,FALSE)</f>
        <v>0</v>
      </c>
      <c r="X21" s="373">
        <v>30</v>
      </c>
      <c r="Y21" s="92"/>
    </row>
    <row r="22" spans="1:25" ht="12.75" customHeight="1" thickBot="1">
      <c r="A22" s="390"/>
      <c r="B22" s="385"/>
      <c r="C22" s="385"/>
      <c r="D22" s="385"/>
      <c r="E22" s="105"/>
      <c r="F22" s="105"/>
      <c r="G22" s="105"/>
      <c r="H22" s="107"/>
      <c r="I22" s="64"/>
      <c r="J22" s="64"/>
      <c r="K22" s="104">
        <v>21</v>
      </c>
      <c r="L22" s="64"/>
      <c r="M22" s="103"/>
      <c r="N22" s="104">
        <v>26</v>
      </c>
      <c r="O22" s="123"/>
      <c r="P22" s="64"/>
      <c r="Q22" s="92"/>
      <c r="R22" s="92"/>
      <c r="S22" s="92"/>
      <c r="T22" s="105"/>
      <c r="U22" s="385"/>
      <c r="V22" s="385"/>
      <c r="W22" s="385"/>
      <c r="X22" s="377"/>
      <c r="Y22" s="92"/>
    </row>
    <row r="23" spans="1:25" ht="12.75" customHeight="1" thickBot="1">
      <c r="A23" s="388">
        <v>3</v>
      </c>
      <c r="B23" s="376" t="str">
        <f>VLOOKUP(A23,'пр.взв.'!B7:C70,2,FALSE)</f>
        <v>ЧЕСЕБИЙ Абрек Аскарбиевич</v>
      </c>
      <c r="C23" s="376" t="str">
        <f>VLOOKUP(A23,'пр.взв.'!B7:G70,3,FALSE)</f>
        <v>07.02.1992 мс</v>
      </c>
      <c r="D23" s="376" t="str">
        <f>VLOOKUP(A23,'пр.взв.'!B7:G70,4,FALSE)</f>
        <v>ЮФО</v>
      </c>
      <c r="E23" s="92"/>
      <c r="F23" s="92"/>
      <c r="G23" s="100"/>
      <c r="H23" s="100"/>
      <c r="I23" s="135"/>
      <c r="J23" s="136"/>
      <c r="K23" s="163">
        <v>0.16666666666666666</v>
      </c>
      <c r="L23" s="137"/>
      <c r="M23" s="103"/>
      <c r="N23" s="163">
        <v>0.12569444444444444</v>
      </c>
      <c r="O23" s="123"/>
      <c r="P23" s="64"/>
      <c r="Q23" s="92"/>
      <c r="R23" s="92"/>
      <c r="S23" s="92"/>
      <c r="T23" s="92"/>
      <c r="U23" s="376" t="str">
        <f>VLOOKUP(X23,'пр.взв.'!B7:G70,2,FALSE)</f>
        <v>АНДРЕЕВ Герольд Владимирович</v>
      </c>
      <c r="V23" s="376" t="str">
        <f>VLOOKUP(X23,'пр.взв.'!B7:G70,3,FALSE)</f>
        <v>14.12.1993 1</v>
      </c>
      <c r="W23" s="376" t="str">
        <f>VLOOKUP(X23,'пр.взв.'!B7:G70,4,FALSE)</f>
        <v>ПФО</v>
      </c>
      <c r="X23" s="372">
        <v>4</v>
      </c>
      <c r="Y23" s="92"/>
    </row>
    <row r="24" spans="1:25" ht="12.75" customHeight="1">
      <c r="A24" s="389"/>
      <c r="B24" s="375"/>
      <c r="C24" s="375"/>
      <c r="D24" s="375"/>
      <c r="E24" s="104">
        <v>3</v>
      </c>
      <c r="F24" s="105"/>
      <c r="G24" s="106"/>
      <c r="H24" s="107"/>
      <c r="I24" s="68"/>
      <c r="J24" s="99"/>
      <c r="K24" s="138"/>
      <c r="L24" s="392" t="s">
        <v>28</v>
      </c>
      <c r="M24" s="392"/>
      <c r="N24" s="103"/>
      <c r="O24" s="123"/>
      <c r="P24" s="64"/>
      <c r="Q24" s="92"/>
      <c r="R24" s="92"/>
      <c r="S24" s="92"/>
      <c r="T24" s="104">
        <v>20</v>
      </c>
      <c r="U24" s="375"/>
      <c r="V24" s="375"/>
      <c r="W24" s="375"/>
      <c r="X24" s="373"/>
      <c r="Y24" s="92"/>
    </row>
    <row r="25" spans="1:25" ht="12.75" customHeight="1" thickBot="1">
      <c r="A25" s="389">
        <v>19</v>
      </c>
      <c r="B25" s="374" t="str">
        <f>VLOOKUP(A25,'пр.взв.'!B25:C88,2,FALSE)</f>
        <v>БИРЮКОВ Кирилл Эдуардович</v>
      </c>
      <c r="C25" s="374" t="str">
        <f>VLOOKUP(A25,'пр.взв.'!B7:G70,3,FALSE)</f>
        <v>12.09.1992 кмс</v>
      </c>
      <c r="D25" s="374" t="str">
        <f>VLOOKUP(A25,'пр.взв.'!B7:G70,4,FALSE)</f>
        <v>ЦФО</v>
      </c>
      <c r="E25" s="164">
        <v>0.125</v>
      </c>
      <c r="F25" s="111"/>
      <c r="G25" s="105"/>
      <c r="H25" s="108"/>
      <c r="I25" s="67"/>
      <c r="J25" s="68"/>
      <c r="K25" s="75">
        <v>21</v>
      </c>
      <c r="L25" s="64"/>
      <c r="M25" s="64"/>
      <c r="N25" s="65"/>
      <c r="O25" s="123"/>
      <c r="P25" s="64"/>
      <c r="Q25" s="92"/>
      <c r="R25" s="113"/>
      <c r="S25" s="114"/>
      <c r="T25" s="163">
        <v>0.12569444444444444</v>
      </c>
      <c r="U25" s="374" t="str">
        <f>VLOOKUP(X25,'пр.взв.'!B7:G70,2,FALSE)</f>
        <v>ГУКЕВ Рамед Мухамедович</v>
      </c>
      <c r="V25" s="374" t="str">
        <f>VLOOKUP(X25,'пр.взв.'!B7:G70,3,FALSE)</f>
        <v>08.04.1993 кмс</v>
      </c>
      <c r="W25" s="374" t="str">
        <f>VLOOKUP(X25,'пр.взв.'!B7:G70,4,FALSE)</f>
        <v>СКФО</v>
      </c>
      <c r="X25" s="373">
        <v>20</v>
      </c>
      <c r="Y25" s="92"/>
    </row>
    <row r="26" spans="1:25" ht="12.75" customHeight="1" thickBot="1">
      <c r="A26" s="390"/>
      <c r="B26" s="375"/>
      <c r="C26" s="375"/>
      <c r="D26" s="375"/>
      <c r="E26" s="105"/>
      <c r="F26" s="115"/>
      <c r="G26" s="104">
        <v>27</v>
      </c>
      <c r="H26" s="99"/>
      <c r="I26" s="68"/>
      <c r="J26" s="139"/>
      <c r="K26" s="399" t="str">
        <f>VLOOKUP(K25,'пр.взв.'!B7:D78,2,FALSE)</f>
        <v>КОБЗЕВ Андрей Витальевич</v>
      </c>
      <c r="L26" s="400"/>
      <c r="M26" s="400"/>
      <c r="N26" s="401"/>
      <c r="O26" s="103"/>
      <c r="P26" s="64"/>
      <c r="Q26" s="92"/>
      <c r="R26" s="104">
        <v>12</v>
      </c>
      <c r="S26" s="64"/>
      <c r="T26" s="105"/>
      <c r="U26" s="375"/>
      <c r="V26" s="375"/>
      <c r="W26" s="375"/>
      <c r="X26" s="377"/>
      <c r="Y26" s="92"/>
    </row>
    <row r="27" spans="1:25" ht="12.75" customHeight="1" thickBot="1">
      <c r="A27" s="388">
        <v>11</v>
      </c>
      <c r="B27" s="376" t="str">
        <f>VLOOKUP(A27,'пр.взв.'!B27:C90,2,FALSE)</f>
        <v>ЦАРЕВ Дмитрий Евгеньевич</v>
      </c>
      <c r="C27" s="376" t="str">
        <f>VLOOKUP(A27,'пр.взв.'!B7:G70,3,FALSE)</f>
        <v>03.01.1994 1</v>
      </c>
      <c r="D27" s="376" t="str">
        <f>VLOOKUP(A27,'пр.взв.'!B7:G70,4,FALSE)</f>
        <v>ПФО</v>
      </c>
      <c r="E27" s="92"/>
      <c r="F27" s="105"/>
      <c r="G27" s="163">
        <v>0.16666666666666666</v>
      </c>
      <c r="H27" s="140"/>
      <c r="I27" s="99"/>
      <c r="J27" s="139"/>
      <c r="K27" s="402"/>
      <c r="L27" s="403"/>
      <c r="M27" s="403"/>
      <c r="N27" s="404"/>
      <c r="O27" s="103"/>
      <c r="P27" s="65"/>
      <c r="Q27" s="114"/>
      <c r="R27" s="163">
        <v>0.12569444444444444</v>
      </c>
      <c r="S27" s="64"/>
      <c r="T27" s="92"/>
      <c r="U27" s="376" t="str">
        <f>VLOOKUP(X27,'пр.взв.'!B7:G70,2,FALSE)</f>
        <v>ХОЛТОБИН Руслан Андреевич</v>
      </c>
      <c r="V27" s="376" t="str">
        <f>VLOOKUP(X27,'пр.взв.'!B7:G70,3,FALSE)</f>
        <v>21.01.1992 кмс</v>
      </c>
      <c r="W27" s="376" t="str">
        <f>VLOOKUP(X27,'пр.взв.'!B7:G70,4,FALSE)</f>
        <v>ЦФО</v>
      </c>
      <c r="X27" s="372">
        <v>12</v>
      </c>
      <c r="Y27" s="92"/>
    </row>
    <row r="28" spans="1:25" ht="12.75" customHeight="1">
      <c r="A28" s="389"/>
      <c r="B28" s="375"/>
      <c r="C28" s="375"/>
      <c r="D28" s="375"/>
      <c r="E28" s="104">
        <v>27</v>
      </c>
      <c r="F28" s="120"/>
      <c r="G28" s="105"/>
      <c r="H28" s="141"/>
      <c r="I28" s="67"/>
      <c r="J28" s="99"/>
      <c r="K28" s="142"/>
      <c r="L28" s="137"/>
      <c r="M28" s="103"/>
      <c r="N28" s="103"/>
      <c r="O28" s="123"/>
      <c r="P28" s="65"/>
      <c r="Q28" s="64"/>
      <c r="R28" s="124"/>
      <c r="S28" s="125"/>
      <c r="T28" s="104">
        <v>12</v>
      </c>
      <c r="U28" s="375"/>
      <c r="V28" s="375"/>
      <c r="W28" s="375"/>
      <c r="X28" s="373"/>
      <c r="Y28" s="92"/>
    </row>
    <row r="29" spans="1:25" ht="12.75" customHeight="1" thickBot="1">
      <c r="A29" s="389">
        <v>27</v>
      </c>
      <c r="B29" s="374" t="str">
        <f>VLOOKUP(A29,'пр.взв.'!B29:C92,2,FALSE)</f>
        <v>КУЗЬМИН Александр Сергеевич</v>
      </c>
      <c r="C29" s="374" t="str">
        <f>VLOOKUP(A29,'пр.взв.'!B7:G70,3,FALSE)</f>
        <v>16.09.1993 кмс</v>
      </c>
      <c r="D29" s="374" t="str">
        <f>VLOOKUP(A29,'пр.взв.'!B7:G70,4,FALSE)</f>
        <v>С.П.</v>
      </c>
      <c r="E29" s="164">
        <v>0.16666666666666666</v>
      </c>
      <c r="F29" s="105"/>
      <c r="G29" s="105"/>
      <c r="H29" s="133"/>
      <c r="I29" s="67"/>
      <c r="J29" s="68"/>
      <c r="K29" s="142"/>
      <c r="L29" s="137"/>
      <c r="M29" s="103"/>
      <c r="N29" s="103"/>
      <c r="O29" s="123"/>
      <c r="P29" s="65"/>
      <c r="Q29" s="64"/>
      <c r="R29" s="92"/>
      <c r="S29" s="92"/>
      <c r="T29" s="110"/>
      <c r="U29" s="384">
        <f>VLOOKUP(X29,'пр.взв.'!B7:G70,2,FALSE)</f>
        <v>0</v>
      </c>
      <c r="V29" s="384">
        <f>VLOOKUP(X29,'пр.взв.'!B7:G70,3,FALSE)</f>
        <v>0</v>
      </c>
      <c r="W29" s="384">
        <f>VLOOKUP(X29,'пр.взв.'!B7:G70,4,FALSE)</f>
        <v>0</v>
      </c>
      <c r="X29" s="373">
        <v>28</v>
      </c>
      <c r="Y29" s="92"/>
    </row>
    <row r="30" spans="1:25" ht="12.75" customHeight="1" thickBot="1">
      <c r="A30" s="390"/>
      <c r="B30" s="375"/>
      <c r="C30" s="375"/>
      <c r="D30" s="375"/>
      <c r="E30" s="105"/>
      <c r="F30" s="105"/>
      <c r="G30" s="115"/>
      <c r="H30" s="67"/>
      <c r="I30" s="104">
        <v>27</v>
      </c>
      <c r="J30" s="143"/>
      <c r="K30" s="132"/>
      <c r="L30" s="64"/>
      <c r="M30" s="103"/>
      <c r="N30" s="103"/>
      <c r="O30" s="144"/>
      <c r="P30" s="104">
        <v>16</v>
      </c>
      <c r="Q30" s="64"/>
      <c r="R30" s="92"/>
      <c r="S30" s="92"/>
      <c r="T30" s="105"/>
      <c r="U30" s="385"/>
      <c r="V30" s="385"/>
      <c r="W30" s="385"/>
      <c r="X30" s="377"/>
      <c r="Y30" s="92"/>
    </row>
    <row r="31" spans="1:25" ht="12.75" customHeight="1" thickBot="1">
      <c r="A31" s="388">
        <v>7</v>
      </c>
      <c r="B31" s="376" t="str">
        <f>VLOOKUP(A31,'пр.взв.'!B7:C70,2,FALSE)</f>
        <v>ЧЕТКОЕВ Мамука Зурабович</v>
      </c>
      <c r="C31" s="376" t="str">
        <f>VLOOKUP(A31,'пр.взв.'!B7:G70,3,FALSE)</f>
        <v>11.11.1993 кмс</v>
      </c>
      <c r="D31" s="376" t="str">
        <f>VLOOKUP(A31,'пр.взв.'!B7:G70,4,FALSE)</f>
        <v>СКФО</v>
      </c>
      <c r="E31" s="92"/>
      <c r="F31" s="92"/>
      <c r="G31" s="105"/>
      <c r="H31" s="68"/>
      <c r="I31" s="163">
        <v>0.12569444444444444</v>
      </c>
      <c r="J31" s="67"/>
      <c r="K31" s="64"/>
      <c r="L31" s="64"/>
      <c r="M31" s="103"/>
      <c r="N31" s="103"/>
      <c r="O31" s="103"/>
      <c r="P31" s="163">
        <v>0.08333333333333333</v>
      </c>
      <c r="Q31" s="64"/>
      <c r="R31" s="92"/>
      <c r="S31" s="92"/>
      <c r="T31" s="92"/>
      <c r="U31" s="376" t="str">
        <f>VLOOKUP(X31,'пр.взв.'!B7:G70,2,FALSE)</f>
        <v>КАРАЕВ Руслан Азадович</v>
      </c>
      <c r="V31" s="376" t="str">
        <f>VLOOKUP(X31,'пр.взв.'!B7:G70,3,FALSE)</f>
        <v>18.08.1992 кмс</v>
      </c>
      <c r="W31" s="376" t="str">
        <f>VLOOKUP(X31,'пр.взв.'!B7:G70,4,FALSE)</f>
        <v>С.П.</v>
      </c>
      <c r="X31" s="372">
        <v>8</v>
      </c>
      <c r="Y31" s="92"/>
    </row>
    <row r="32" spans="1:25" ht="12.75" customHeight="1">
      <c r="A32" s="389"/>
      <c r="B32" s="375"/>
      <c r="C32" s="375"/>
      <c r="D32" s="375"/>
      <c r="E32" s="104">
        <v>23</v>
      </c>
      <c r="F32" s="105"/>
      <c r="G32" s="105"/>
      <c r="H32" s="112"/>
      <c r="I32" s="64"/>
      <c r="J32" s="387" t="s">
        <v>3</v>
      </c>
      <c r="K32" s="92"/>
      <c r="L32" s="92"/>
      <c r="M32" s="92"/>
      <c r="N32" s="92"/>
      <c r="O32" s="92"/>
      <c r="P32" s="64"/>
      <c r="Q32" s="132"/>
      <c r="R32" s="92"/>
      <c r="S32" s="92"/>
      <c r="T32" s="104">
        <v>8</v>
      </c>
      <c r="U32" s="375"/>
      <c r="V32" s="375"/>
      <c r="W32" s="375"/>
      <c r="X32" s="373"/>
      <c r="Y32" s="92"/>
    </row>
    <row r="33" spans="1:25" ht="12.75" customHeight="1" thickBot="1">
      <c r="A33" s="389">
        <v>23</v>
      </c>
      <c r="B33" s="374" t="str">
        <f>VLOOKUP(A33,'пр.взв.'!B33:C96,2,FALSE)</f>
        <v>НАНОСОВ Михаил Владимирович</v>
      </c>
      <c r="C33" s="374" t="str">
        <f>VLOOKUP(A33,'пр.взв.'!B7:G70,3,FALSE)</f>
        <v>20.11.1992 кмс</v>
      </c>
      <c r="D33" s="374" t="str">
        <f>VLOOKUP(A33,'пр.взв.'!B7:G70,4,FALSE)</f>
        <v>ЦФО</v>
      </c>
      <c r="E33" s="164">
        <v>0.12569444444444444</v>
      </c>
      <c r="F33" s="111"/>
      <c r="G33" s="105"/>
      <c r="H33" s="133"/>
      <c r="I33" s="64"/>
      <c r="J33" s="387"/>
      <c r="K33" s="145">
        <v>10</v>
      </c>
      <c r="L33" s="146"/>
      <c r="M33" s="146"/>
      <c r="N33" s="146"/>
      <c r="O33" s="146"/>
      <c r="P33" s="92"/>
      <c r="Q33" s="132"/>
      <c r="R33" s="113"/>
      <c r="S33" s="114"/>
      <c r="T33" s="166" t="s">
        <v>169</v>
      </c>
      <c r="U33" s="374" t="str">
        <f>VLOOKUP(X33,'пр.взв.'!B7:G70,2,FALSE)</f>
        <v>ЕЗЖАЛКИН Иван Сереевич</v>
      </c>
      <c r="V33" s="374" t="str">
        <f>VLOOKUP(X33,'пр.взв.'!B7:G70,3,FALSE)</f>
        <v>21.05.1993 кмс</v>
      </c>
      <c r="W33" s="374" t="str">
        <f>VLOOKUP(X33,'пр.взв.'!B7:G70,4,FALSE)</f>
        <v>ЦФО</v>
      </c>
      <c r="X33" s="373">
        <v>24</v>
      </c>
      <c r="Y33" s="92"/>
    </row>
    <row r="34" spans="1:25" ht="12.75" customHeight="1" thickBot="1">
      <c r="A34" s="390"/>
      <c r="B34" s="375"/>
      <c r="C34" s="375"/>
      <c r="D34" s="375"/>
      <c r="E34" s="105"/>
      <c r="F34" s="115"/>
      <c r="G34" s="104">
        <v>23</v>
      </c>
      <c r="H34" s="102"/>
      <c r="I34" s="64"/>
      <c r="J34" s="64"/>
      <c r="K34" s="147"/>
      <c r="L34" s="99">
        <v>2</v>
      </c>
      <c r="M34" s="64"/>
      <c r="N34" s="64"/>
      <c r="O34" s="66"/>
      <c r="P34" s="92"/>
      <c r="Q34" s="144"/>
      <c r="R34" s="104">
        <v>16</v>
      </c>
      <c r="S34" s="64"/>
      <c r="T34" s="105"/>
      <c r="U34" s="375"/>
      <c r="V34" s="375"/>
      <c r="W34" s="375"/>
      <c r="X34" s="377"/>
      <c r="Y34" s="92"/>
    </row>
    <row r="35" spans="1:25" ht="12.75" customHeight="1" thickBot="1">
      <c r="A35" s="388">
        <v>15</v>
      </c>
      <c r="B35" s="376" t="str">
        <f>VLOOKUP(A35,'пр.взв.'!B35:C98,2,FALSE)</f>
        <v>КИРАКОСЯН Геворг Арменович</v>
      </c>
      <c r="C35" s="376" t="str">
        <f>VLOOKUP(A35,'пр.взв.'!B7:G70,3,FALSE)</f>
        <v>20.111.1993 кмс</v>
      </c>
      <c r="D35" s="376" t="str">
        <f>VLOOKUP(A35,'пр.взв.'!B7:G70,4,FALSE)</f>
        <v>СЗФО</v>
      </c>
      <c r="E35" s="92"/>
      <c r="F35" s="105"/>
      <c r="G35" s="163">
        <v>0.125</v>
      </c>
      <c r="H35" s="108"/>
      <c r="I35" s="64"/>
      <c r="J35" s="64"/>
      <c r="K35" s="102">
        <v>2</v>
      </c>
      <c r="L35" s="98"/>
      <c r="M35" s="99">
        <v>22</v>
      </c>
      <c r="N35" s="67"/>
      <c r="O35" s="68"/>
      <c r="P35" s="92"/>
      <c r="Q35" s="103"/>
      <c r="R35" s="163">
        <v>0.16666666666666666</v>
      </c>
      <c r="S35" s="64"/>
      <c r="T35" s="92"/>
      <c r="U35" s="376" t="str">
        <f>VLOOKUP(X35,'пр.взв.'!B7:G70,2,FALSE)</f>
        <v>ВАСИЛЬЕВ Сергей Геннадьевич</v>
      </c>
      <c r="V35" s="376" t="str">
        <f>VLOOKUP(X35,'пр.взв.'!B7:G70,3,FALSE)</f>
        <v>31.05.1993 кмс</v>
      </c>
      <c r="W35" s="376" t="str">
        <f>VLOOKUP(X35,'пр.взв.'!B7:G70,4,FALSE)</f>
        <v>УФО</v>
      </c>
      <c r="X35" s="372">
        <v>16</v>
      </c>
      <c r="Y35" s="92"/>
    </row>
    <row r="36" spans="1:25" ht="12.75" customHeight="1">
      <c r="A36" s="389"/>
      <c r="B36" s="375"/>
      <c r="C36" s="375"/>
      <c r="D36" s="375"/>
      <c r="E36" s="104">
        <v>15</v>
      </c>
      <c r="F36" s="120"/>
      <c r="G36" s="105"/>
      <c r="H36" s="107"/>
      <c r="I36" s="64"/>
      <c r="J36" s="64"/>
      <c r="K36" s="108"/>
      <c r="L36" s="109">
        <v>22</v>
      </c>
      <c r="M36" s="98"/>
      <c r="N36" s="67"/>
      <c r="O36" s="103"/>
      <c r="P36" s="92"/>
      <c r="Q36" s="103"/>
      <c r="R36" s="124"/>
      <c r="S36" s="125"/>
      <c r="T36" s="104">
        <v>16</v>
      </c>
      <c r="U36" s="375"/>
      <c r="V36" s="375"/>
      <c r="W36" s="375"/>
      <c r="X36" s="373"/>
      <c r="Y36" s="92"/>
    </row>
    <row r="37" spans="1:25" ht="12.75" customHeight="1" thickBot="1">
      <c r="A37" s="389">
        <v>31</v>
      </c>
      <c r="B37" s="384">
        <f>VLOOKUP(A37,'пр.взв.'!B37:C100,2,FALSE)</f>
        <v>0</v>
      </c>
      <c r="C37" s="384">
        <f>VLOOKUP(A37,'пр.взв.'!B7:G70,3,FALSE)</f>
        <v>0</v>
      </c>
      <c r="D37" s="384">
        <f>VLOOKUP(A37,'пр.взв.'!B7:G70,4,FALSE)</f>
        <v>0</v>
      </c>
      <c r="E37" s="126"/>
      <c r="F37" s="105"/>
      <c r="G37" s="105"/>
      <c r="H37" s="108"/>
      <c r="I37" s="64"/>
      <c r="J37" s="64"/>
      <c r="K37" s="99"/>
      <c r="L37" s="108"/>
      <c r="M37" s="112"/>
      <c r="N37" s="99">
        <v>22</v>
      </c>
      <c r="O37" s="103"/>
      <c r="P37" s="92"/>
      <c r="Q37" s="92"/>
      <c r="R37" s="92"/>
      <c r="S37" s="92"/>
      <c r="T37" s="110"/>
      <c r="U37" s="384">
        <f>VLOOKUP(X37,'пр.взв.'!B7:G70,2,FALSE)</f>
        <v>0</v>
      </c>
      <c r="V37" s="384">
        <f>VLOOKUP(X37,'пр.взв.'!B7:G70,3,FALSE)</f>
        <v>0</v>
      </c>
      <c r="W37" s="384">
        <f>VLOOKUP(X37,'пр.взв.'!B7:G70,4,FALSE)</f>
        <v>0</v>
      </c>
      <c r="X37" s="373">
        <v>32</v>
      </c>
      <c r="Y37" s="92"/>
    </row>
    <row r="38" spans="1:25" ht="12.75" customHeight="1" thickBot="1">
      <c r="A38" s="390"/>
      <c r="B38" s="386"/>
      <c r="C38" s="386"/>
      <c r="D38" s="386"/>
      <c r="E38" s="105"/>
      <c r="F38" s="105"/>
      <c r="G38" s="105"/>
      <c r="H38" s="107"/>
      <c r="I38" s="64"/>
      <c r="J38" s="64"/>
      <c r="K38" s="168"/>
      <c r="L38" s="99">
        <v>8</v>
      </c>
      <c r="M38" s="65"/>
      <c r="N38" s="98"/>
      <c r="O38" s="64"/>
      <c r="P38" s="92"/>
      <c r="Q38" s="115"/>
      <c r="R38" s="92"/>
      <c r="S38" s="92"/>
      <c r="T38" s="105"/>
      <c r="U38" s="386"/>
      <c r="V38" s="386"/>
      <c r="W38" s="386"/>
      <c r="X38" s="377"/>
      <c r="Y38" s="92"/>
    </row>
    <row r="39" spans="1:25" ht="12.75" customHeight="1" thickBot="1">
      <c r="A39" s="148"/>
      <c r="B39" s="148"/>
      <c r="C39" s="148"/>
      <c r="D39" s="92"/>
      <c r="E39" s="105"/>
      <c r="F39" s="105"/>
      <c r="G39" s="105"/>
      <c r="H39" s="64"/>
      <c r="I39" s="67"/>
      <c r="J39" s="68"/>
      <c r="K39" s="99"/>
      <c r="L39" s="98"/>
      <c r="M39" s="102">
        <v>12</v>
      </c>
      <c r="N39" s="65"/>
      <c r="O39" s="118">
        <v>22</v>
      </c>
      <c r="P39" s="149">
        <v>22</v>
      </c>
      <c r="Q39" s="105"/>
      <c r="R39" s="64"/>
      <c r="S39" s="92"/>
      <c r="T39" s="92"/>
      <c r="U39" s="92"/>
      <c r="V39" s="92"/>
      <c r="W39" s="92"/>
      <c r="X39" s="92"/>
      <c r="Y39" s="92"/>
    </row>
    <row r="40" spans="1:25" ht="12.75" customHeight="1">
      <c r="A40" s="150" t="str">
        <f>HYPERLINK('[1]реквизиты'!$A$6)</f>
        <v>Гл. судья, судья МК</v>
      </c>
      <c r="B40" s="151"/>
      <c r="C40" s="152"/>
      <c r="D40" s="153"/>
      <c r="E40" s="64"/>
      <c r="F40" s="154" t="str">
        <f>'[1]реквизиты'!$G$7</f>
        <v>А.Б. Рыбаков</v>
      </c>
      <c r="G40" s="155"/>
      <c r="H40" s="149"/>
      <c r="I40" s="92"/>
      <c r="J40" s="68"/>
      <c r="K40" s="108"/>
      <c r="L40" s="102">
        <v>12</v>
      </c>
      <c r="M40" s="108"/>
      <c r="N40" s="122"/>
      <c r="O40" s="108"/>
      <c r="P40" s="64"/>
      <c r="Q40" s="378" t="str">
        <f>VLOOKUP(P39,'пр.взв.'!B7:E70,2,FALSE)</f>
        <v>БУРДАЕВ Роман Михайлович</v>
      </c>
      <c r="R40" s="379"/>
      <c r="S40" s="379"/>
      <c r="T40" s="380"/>
      <c r="U40" s="92"/>
      <c r="V40" s="92"/>
      <c r="W40" s="92"/>
      <c r="X40" s="92"/>
      <c r="Y40" s="92"/>
    </row>
    <row r="41" spans="1:25" ht="12.75" customHeight="1" thickBot="1">
      <c r="A41" s="155"/>
      <c r="B41" s="155"/>
      <c r="C41" s="170"/>
      <c r="D41" s="153"/>
      <c r="E41" s="64"/>
      <c r="F41" s="160" t="str">
        <f>'[1]реквизиты'!$G$8</f>
        <v>/г.Чебоксары/</v>
      </c>
      <c r="G41" s="155"/>
      <c r="H41" s="149"/>
      <c r="I41" s="92"/>
      <c r="J41" s="155"/>
      <c r="K41" s="99"/>
      <c r="L41" s="108"/>
      <c r="M41" s="99"/>
      <c r="N41" s="109">
        <v>27</v>
      </c>
      <c r="O41" s="64"/>
      <c r="P41" s="64"/>
      <c r="Q41" s="381"/>
      <c r="R41" s="382"/>
      <c r="S41" s="382"/>
      <c r="T41" s="383"/>
      <c r="U41" s="92"/>
      <c r="V41" s="92"/>
      <c r="W41" s="92"/>
      <c r="X41" s="92"/>
      <c r="Y41" s="92"/>
    </row>
    <row r="42" spans="1:43" ht="12.75" customHeight="1">
      <c r="A42" s="150" t="str">
        <f>HYPERLINK('[1]реквизиты'!$A$8)</f>
        <v>Гл. секретарь, судья МК</v>
      </c>
      <c r="B42" s="155"/>
      <c r="C42" s="170"/>
      <c r="D42" s="153"/>
      <c r="E42" s="64"/>
      <c r="F42" s="161" t="str">
        <f>'[1]реквизиты'!$G$9</f>
        <v>Н.Ю. Глушкова</v>
      </c>
      <c r="G42" s="155"/>
      <c r="H42" s="149"/>
      <c r="I42" s="92"/>
      <c r="J42" s="155"/>
      <c r="K42" s="64"/>
      <c r="L42" s="67"/>
      <c r="M42" s="67"/>
      <c r="N42" s="99"/>
      <c r="O42" s="103"/>
      <c r="P42" s="64"/>
      <c r="Q42" s="115"/>
      <c r="R42" s="115" t="s">
        <v>23</v>
      </c>
      <c r="S42" s="92"/>
      <c r="T42" s="92"/>
      <c r="U42" s="92"/>
      <c r="V42" s="92"/>
      <c r="W42" s="92"/>
      <c r="X42" s="92"/>
      <c r="Y42" s="92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55"/>
      <c r="B43" s="155"/>
      <c r="C43" s="170"/>
      <c r="D43" s="171"/>
      <c r="E43" s="171"/>
      <c r="F43" s="160" t="str">
        <f>'[1]реквизиты'!$G$10</f>
        <v>/г. Рязань/</v>
      </c>
      <c r="G43" s="155"/>
      <c r="H43" s="149"/>
      <c r="I43" s="92"/>
      <c r="J43" s="156"/>
      <c r="K43" s="64"/>
      <c r="L43" s="64"/>
      <c r="M43" s="64"/>
      <c r="N43" s="64"/>
      <c r="O43" s="64"/>
      <c r="P43" s="64"/>
      <c r="Q43" s="92"/>
      <c r="R43" s="92"/>
      <c r="S43" s="92"/>
      <c r="T43" s="92"/>
      <c r="U43" s="92"/>
      <c r="V43" s="92"/>
      <c r="W43" s="92"/>
      <c r="X43" s="92"/>
      <c r="Y43" s="92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7" t="e">
        <f>HYPERLINK('[1]реквизиты'!$A$20)</f>
        <v>#REF!</v>
      </c>
      <c r="B44" s="158"/>
      <c r="C44" s="137"/>
      <c r="D44" s="137"/>
      <c r="E44" s="137"/>
      <c r="F44" s="15"/>
      <c r="G44" s="42" t="e">
        <f>HYPERLINK('[1]реквизиты'!$G$21)</f>
        <v>#REF!</v>
      </c>
      <c r="H44" s="40"/>
      <c r="I44" s="92"/>
      <c r="J44" s="137"/>
      <c r="K44" s="64"/>
      <c r="L44" s="64"/>
      <c r="M44" s="64"/>
      <c r="N44" s="64"/>
      <c r="O44" s="64"/>
      <c r="P44" s="159" t="e">
        <f>HYPERLINK('[1]реквизиты'!$A$22)</f>
        <v>#REF!</v>
      </c>
      <c r="Q44" s="64"/>
      <c r="R44" s="64"/>
      <c r="S44" s="64"/>
      <c r="T44" s="64"/>
      <c r="U44" s="64"/>
      <c r="V44" s="159" t="e">
        <f>HYPERLINK('[1]реквизиты'!$G$22)</f>
        <v>#REF!</v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 t="e">
        <f>HYPERLINK('[1]реквизиты'!$G$23)</f>
        <v>#REF!</v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4">
    <mergeCell ref="A1:X1"/>
    <mergeCell ref="V4:W5"/>
    <mergeCell ref="A2:X2"/>
    <mergeCell ref="F3:S3"/>
    <mergeCell ref="X5:X6"/>
    <mergeCell ref="P5:S6"/>
    <mergeCell ref="A5:A6"/>
    <mergeCell ref="F4:S4"/>
    <mergeCell ref="K18:N19"/>
    <mergeCell ref="U13:U14"/>
    <mergeCell ref="K26:N27"/>
    <mergeCell ref="L24:M24"/>
    <mergeCell ref="W27:W28"/>
    <mergeCell ref="W29:W30"/>
    <mergeCell ref="X31:X32"/>
    <mergeCell ref="I5:I6"/>
    <mergeCell ref="X19:X20"/>
    <mergeCell ref="X11:X12"/>
    <mergeCell ref="X13:X14"/>
    <mergeCell ref="X9:X10"/>
    <mergeCell ref="X15:X16"/>
    <mergeCell ref="L20:M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U7:U8"/>
    <mergeCell ref="W11:W12"/>
    <mergeCell ref="C15:C16"/>
    <mergeCell ref="D11:D12"/>
    <mergeCell ref="D13:D14"/>
    <mergeCell ref="C11:C12"/>
    <mergeCell ref="C13:C14"/>
    <mergeCell ref="D15:D16"/>
    <mergeCell ref="W15:W16"/>
    <mergeCell ref="L16:M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V37:V38"/>
    <mergeCell ref="D35:D36"/>
    <mergeCell ref="U35:U36"/>
    <mergeCell ref="V35:V36"/>
    <mergeCell ref="D33:D34"/>
    <mergeCell ref="D25:D26"/>
    <mergeCell ref="D37:D38"/>
    <mergeCell ref="U37:U38"/>
    <mergeCell ref="D17:D18"/>
    <mergeCell ref="D19:D20"/>
    <mergeCell ref="D21:D22"/>
    <mergeCell ref="D23:D24"/>
    <mergeCell ref="V31:V32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X7:X8"/>
    <mergeCell ref="W17:W18"/>
    <mergeCell ref="V15:V16"/>
    <mergeCell ref="V17:V18"/>
    <mergeCell ref="W13:W14"/>
    <mergeCell ref="X17:X18"/>
    <mergeCell ref="W7:W8"/>
    <mergeCell ref="W9:W10"/>
    <mergeCell ref="X23:X24"/>
    <mergeCell ref="V13:V14"/>
    <mergeCell ref="W23:W24"/>
    <mergeCell ref="V25:V26"/>
    <mergeCell ref="X25:X26"/>
    <mergeCell ref="W21:W22"/>
    <mergeCell ref="W19:W20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2012-02-14T19:20:01Z</cp:lastPrinted>
  <dcterms:created xsi:type="dcterms:W3CDTF">1996-10-08T23:32:33Z</dcterms:created>
  <dcterms:modified xsi:type="dcterms:W3CDTF">2012-03-12T07:40:00Z</dcterms:modified>
  <cp:category/>
  <cp:version/>
  <cp:contentType/>
  <cp:contentStatus/>
</cp:coreProperties>
</file>