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<sst xmlns="http://schemas.openxmlformats.org/spreadsheetml/2006/main" count="103" uniqueCount="48">
  <si>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</si>
  <si>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</si>
  <si>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</si>
  <si>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</si>
  <si>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</si>
  <si>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</si>
  <si>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</si>
  <si>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</si>
  <si>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</si>
  <si>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</si>
  <si>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</si>
  <si>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</si>
  <si>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</si>
  <si>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</si>
  <si>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</si>
  <si>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</si>
  <si>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</si>
  <si>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</si>
  <si>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</si>
  <si>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</si>
  <si>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</si>
  <si>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</si>
  <si>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</si>
  <si>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</si>
  <si>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</si>
  <si>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</si>
  <si>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</si>
  <si>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</si>
  <si>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 xml:space="preserve">Weight category 52 kg </t>
  </si>
  <si>
    <t>of the World Cup Stage by Sambo among men and women and on combat sambo for the prize of The President of Kazakhstan N.A.Nazarbaev</t>
  </si>
  <si>
    <t>KASHKUNOVA KENZHEZARU</t>
  </si>
  <si>
    <t>KAZ</t>
  </si>
  <si>
    <t>MIRZOYAN SUSANNA</t>
  </si>
  <si>
    <t>RUS</t>
  </si>
  <si>
    <t>NIKITINA TATYANA</t>
  </si>
  <si>
    <t>MOLCHANOVA MARYA</t>
  </si>
  <si>
    <t>VALEEVA LILIYA</t>
  </si>
  <si>
    <t>KOPTILEUOVA ZHANYLSYN</t>
  </si>
  <si>
    <t>TURMUKHANOVA GULMIRA</t>
  </si>
  <si>
    <t>ALMUKHANBETOVA GULDANA</t>
  </si>
  <si>
    <t>KARCHAYEVA KHALIMA</t>
  </si>
  <si>
    <t>1</t>
  </si>
  <si>
    <t>5</t>
  </si>
  <si>
    <t>3</t>
  </si>
  <si>
    <t>2</t>
  </si>
  <si>
    <t>6</t>
  </si>
  <si>
    <t>4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</si>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</sst>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7" xfId="43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78" fontId="16" fillId="24" borderId="22" xfId="43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2" xfId="42" applyFont="1" applyFill="1" applyBorder="1" applyAlignment="1" applyProtection="1">
      <alignment horizontal="left" vertical="center" wrapText="1"/>
      <protection/>
    </xf>
    <xf numFmtId="0" fontId="5" fillId="0" borderId="23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Border="1" applyAlignment="1">
      <alignment horizontal="left" vertical="center"/>
    </xf>
    <xf numFmtId="178" fontId="16" fillId="17" borderId="23" xfId="43" applyFont="1" applyFill="1" applyBorder="1" applyAlignment="1">
      <alignment horizontal="center" vertical="center" wrapText="1"/>
    </xf>
    <xf numFmtId="178" fontId="16" fillId="17" borderId="26" xfId="43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49" fontId="0" fillId="0" borderId="22" xfId="42" applyNumberFormat="1" applyFont="1" applyBorder="1" applyAlignment="1" applyProtection="1">
      <alignment horizontal="center" vertical="center" wrapText="1"/>
      <protection/>
    </xf>
    <xf numFmtId="178" fontId="17" fillId="0" borderId="22" xfId="43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9" fillId="26" borderId="40" xfId="42" applyFont="1" applyFill="1" applyBorder="1" applyAlignment="1" applyProtection="1">
      <alignment horizontal="center" vertical="center" wrapText="1"/>
      <protection/>
    </xf>
    <xf numFmtId="0" fontId="19" fillId="26" borderId="41" xfId="42" applyFont="1" applyFill="1" applyBorder="1" applyAlignment="1" applyProtection="1">
      <alignment horizontal="center" vertical="center" wrapText="1"/>
      <protection/>
    </xf>
    <xf numFmtId="0" fontId="19" fillId="26" borderId="42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24" borderId="0" xfId="42" applyFont="1" applyFill="1" applyBorder="1" applyAlignment="1" applyProtection="1">
      <alignment horizontal="center" vertical="center"/>
      <protection/>
    </xf>
    <xf numFmtId="0" fontId="23" fillId="24" borderId="43" xfId="0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27" borderId="43" xfId="0" applyFont="1" applyFill="1" applyBorder="1" applyAlignment="1">
      <alignment horizontal="center" vertical="center"/>
    </xf>
    <xf numFmtId="0" fontId="23" fillId="27" borderId="44" xfId="0" applyFont="1" applyFill="1" applyBorder="1" applyAlignment="1">
      <alignment horizontal="center" vertical="center"/>
    </xf>
    <xf numFmtId="0" fontId="23" fillId="27" borderId="45" xfId="0" applyFont="1" applyFill="1" applyBorder="1" applyAlignment="1">
      <alignment horizontal="center" vertical="center"/>
    </xf>
    <xf numFmtId="0" fontId="23" fillId="17" borderId="43" xfId="0" applyFont="1" applyFill="1" applyBorder="1" applyAlignment="1">
      <alignment horizontal="center" vertical="center"/>
    </xf>
    <xf numFmtId="0" fontId="23" fillId="17" borderId="44" xfId="0" applyFont="1" applyFill="1" applyBorder="1" applyAlignment="1">
      <alignment horizontal="center" vertical="center"/>
    </xf>
    <xf numFmtId="0" fontId="23" fillId="17" borderId="45" xfId="0" applyFont="1" applyFill="1" applyBorder="1" applyAlignment="1">
      <alignment horizontal="center" vertical="center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43" fillId="0" borderId="32" xfId="42" applyFont="1" applyBorder="1" applyAlignment="1" applyProtection="1">
      <alignment horizontal="left" vertical="center" wrapText="1"/>
      <protection/>
    </xf>
    <xf numFmtId="0" fontId="43" fillId="0" borderId="24" xfId="0" applyFont="1" applyBorder="1" applyAlignment="1">
      <alignment horizontal="left" vertical="center" wrapText="1"/>
    </xf>
    <xf numFmtId="0" fontId="44" fillId="0" borderId="32" xfId="42" applyFont="1" applyBorder="1" applyAlignment="1" applyProtection="1">
      <alignment horizontal="center" vertical="center" wrapText="1"/>
      <protection/>
    </xf>
    <xf numFmtId="0" fontId="44" fillId="0" borderId="24" xfId="0" applyFont="1" applyBorder="1" applyAlignment="1">
      <alignment horizontal="center" vertical="center" wrapText="1"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44" fillId="0" borderId="0" xfId="42" applyFont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 horizontal="left" vertical="center" wrapText="1"/>
    </xf>
    <xf numFmtId="0" fontId="43" fillId="0" borderId="23" xfId="42" applyFont="1" applyBorder="1" applyAlignment="1" applyProtection="1">
      <alignment horizontal="left" vertical="center" wrapText="1"/>
      <protection/>
    </xf>
    <xf numFmtId="0" fontId="43" fillId="0" borderId="30" xfId="0" applyFont="1" applyBorder="1" applyAlignment="1">
      <alignment horizontal="left" vertical="center" wrapText="1"/>
    </xf>
    <xf numFmtId="0" fontId="44" fillId="0" borderId="23" xfId="42" applyFont="1" applyBorder="1" applyAlignment="1" applyProtection="1">
      <alignment horizontal="center" vertical="center" wrapText="1"/>
      <protection/>
    </xf>
    <xf numFmtId="0" fontId="44" fillId="0" borderId="3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42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center" vertical="center" wrapText="1"/>
      <protection/>
    </xf>
    <xf numFmtId="49" fontId="12" fillId="0" borderId="23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40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42" applyNumberFormat="1" applyFont="1" applyFill="1" applyBorder="1" applyAlignment="1" applyProtection="1">
      <alignment horizontal="center" vertical="center" wrapText="1"/>
      <protection/>
    </xf>
    <xf numFmtId="0" fontId="2" fillId="0" borderId="42" xfId="42" applyNumberFormat="1" applyFont="1" applyFill="1" applyBorder="1" applyAlignment="1" applyProtection="1">
      <alignment horizontal="center" vertical="center" wrapText="1"/>
      <protection/>
    </xf>
    <xf numFmtId="0" fontId="1" fillId="0" borderId="41" xfId="42" applyNumberFormat="1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5" fillId="22" borderId="40" xfId="42" applyFont="1" applyFill="1" applyBorder="1" applyAlignment="1" applyProtection="1">
      <alignment horizontal="center" vertical="center"/>
      <protection/>
    </xf>
    <xf numFmtId="0" fontId="5" fillId="22" borderId="41" xfId="42" applyFont="1" applyFill="1" applyBorder="1" applyAlignment="1" applyProtection="1">
      <alignment horizontal="center" vertical="center"/>
      <protection/>
    </xf>
    <xf numFmtId="0" fontId="5" fillId="22" borderId="42" xfId="42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542925</xdr:colOff>
      <xdr:row>2</xdr:row>
      <xdr:rowOff>95250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190500</xdr:rowOff>
    </xdr:from>
    <xdr:to>
      <xdr:col>2</xdr:col>
      <xdr:colOff>352425</xdr:colOff>
      <xdr:row>2</xdr:row>
      <xdr:rowOff>114300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62025" y="1905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3" t="s">
        <v>9</v>
      </c>
      <c r="B1" s="123"/>
      <c r="C1" s="123"/>
      <c r="D1" s="53"/>
      <c r="F1" s="129" t="str">
        <f>HYPERLINK('пр.взв.'!A4)</f>
        <v>Weight category 52 kg </v>
      </c>
      <c r="G1" s="129"/>
      <c r="H1" s="129"/>
    </row>
    <row r="2" spans="1:10" ht="18.75" customHeight="1">
      <c r="A2" s="119" t="s">
        <v>12</v>
      </c>
      <c r="B2" s="119" t="s">
        <v>2</v>
      </c>
      <c r="C2" s="119" t="s">
        <v>3</v>
      </c>
      <c r="D2" s="119" t="s">
        <v>4</v>
      </c>
      <c r="E2" s="119" t="s">
        <v>13</v>
      </c>
      <c r="F2" s="119" t="s">
        <v>14</v>
      </c>
      <c r="G2" s="119" t="s">
        <v>24</v>
      </c>
      <c r="H2" s="119" t="s">
        <v>16</v>
      </c>
      <c r="I2" s="119" t="s">
        <v>17</v>
      </c>
      <c r="J2" s="119" t="s">
        <v>18</v>
      </c>
    </row>
    <row r="3" spans="1:10" ht="12" customHeight="1" thickBot="1">
      <c r="A3" s="120" t="s">
        <v>12</v>
      </c>
      <c r="B3" s="120" t="s">
        <v>2</v>
      </c>
      <c r="C3" s="120" t="s">
        <v>3</v>
      </c>
      <c r="D3" s="120" t="s">
        <v>4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</row>
    <row r="4" spans="1:10" ht="20.25" customHeight="1">
      <c r="A4" s="124" t="s">
        <v>10</v>
      </c>
      <c r="B4" s="116">
        <f>'пр.хода'!A43</f>
        <v>3</v>
      </c>
      <c r="C4" s="118" t="str">
        <f>VLOOKUP(B4,'пр.взв.'!B7:E38,2,FALSE)</f>
        <v>KASHKUNOVA KENZHEZARU</v>
      </c>
      <c r="D4" s="118">
        <f>VLOOKUP(B4,'пр.взв.'!B7:E38,3,FALSE)</f>
        <v>1989</v>
      </c>
      <c r="E4" s="118" t="str">
        <f>VLOOKUP(B4,'пр.взв.'!B7:E38,4,FALSE)</f>
        <v>KAZ</v>
      </c>
      <c r="F4" s="126"/>
      <c r="G4" s="128"/>
      <c r="H4" s="130"/>
      <c r="I4" s="132"/>
      <c r="J4" s="133" t="s">
        <v>20</v>
      </c>
    </row>
    <row r="5" spans="1:10" ht="20.25" customHeight="1">
      <c r="A5" s="125"/>
      <c r="B5" s="121"/>
      <c r="C5" s="122"/>
      <c r="D5" s="122"/>
      <c r="E5" s="122"/>
      <c r="F5" s="127"/>
      <c r="G5" s="128"/>
      <c r="H5" s="130"/>
      <c r="I5" s="132"/>
      <c r="J5" s="134"/>
    </row>
    <row r="6" spans="1:10" ht="20.25" customHeight="1">
      <c r="A6" s="115" t="s">
        <v>11</v>
      </c>
      <c r="B6" s="116">
        <f>'пр.хода'!A47</f>
        <v>4</v>
      </c>
      <c r="C6" s="118" t="str">
        <f>VLOOKUP(B6,'пр.взв.'!B7:E38,2,FALSE)</f>
        <v>TURMUKHANOVA GULMIRA</v>
      </c>
      <c r="D6" s="118">
        <f>VLOOKUP(B6,'пр.взв.'!B7:E38,3,FALSE)</f>
        <v>1990</v>
      </c>
      <c r="E6" s="118" t="str">
        <f>VLOOKUP(B6,'пр.взв.'!B7:E38,4,FALSE)</f>
        <v>KAZ</v>
      </c>
      <c r="F6" s="126"/>
      <c r="G6" s="117"/>
      <c r="H6" s="130"/>
      <c r="I6" s="132"/>
      <c r="J6" s="134"/>
    </row>
    <row r="7" spans="1:10" ht="20.25" customHeight="1">
      <c r="A7" s="115"/>
      <c r="B7" s="117"/>
      <c r="C7" s="118"/>
      <c r="D7" s="118"/>
      <c r="E7" s="118"/>
      <c r="F7" s="126"/>
      <c r="G7" s="117"/>
      <c r="H7" s="130"/>
      <c r="I7" s="132"/>
      <c r="J7" s="135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9" t="str">
        <f>HYPERLINK('пр.взв.'!A4)</f>
        <v>Weight category 52 kg </v>
      </c>
      <c r="G10" s="129"/>
      <c r="H10" s="129"/>
    </row>
    <row r="11" spans="1:10" ht="12.75" customHeight="1">
      <c r="A11" s="119" t="s">
        <v>12</v>
      </c>
      <c r="B11" s="119" t="s">
        <v>2</v>
      </c>
      <c r="C11" s="119" t="s">
        <v>3</v>
      </c>
      <c r="D11" s="119" t="s">
        <v>4</v>
      </c>
      <c r="E11" s="119" t="s">
        <v>13</v>
      </c>
      <c r="F11" s="119" t="s">
        <v>14</v>
      </c>
      <c r="G11" s="119" t="s">
        <v>24</v>
      </c>
      <c r="H11" s="119" t="s">
        <v>16</v>
      </c>
      <c r="I11" s="119" t="s">
        <v>17</v>
      </c>
      <c r="J11" s="119" t="s">
        <v>18</v>
      </c>
    </row>
    <row r="12" spans="1:10" ht="13.5" thickBot="1">
      <c r="A12" s="120" t="s">
        <v>12</v>
      </c>
      <c r="B12" s="120" t="s">
        <v>2</v>
      </c>
      <c r="C12" s="120" t="s">
        <v>3</v>
      </c>
      <c r="D12" s="120" t="s">
        <v>4</v>
      </c>
      <c r="E12" s="120" t="s">
        <v>13</v>
      </c>
      <c r="F12" s="120" t="s">
        <v>14</v>
      </c>
      <c r="G12" s="120" t="s">
        <v>15</v>
      </c>
      <c r="H12" s="120" t="s">
        <v>16</v>
      </c>
      <c r="I12" s="120" t="s">
        <v>17</v>
      </c>
      <c r="J12" s="120" t="s">
        <v>18</v>
      </c>
    </row>
    <row r="13" spans="1:10" ht="20.25" customHeight="1">
      <c r="A13" s="124" t="s">
        <v>10</v>
      </c>
      <c r="B13" s="131">
        <f>'пр.хода'!I13</f>
        <v>1</v>
      </c>
      <c r="C13" s="118" t="str">
        <f>VLOOKUP(B13,'пр.взв.'!B7:E38,2,FALSE)</f>
        <v>NIKITINA TATYANA</v>
      </c>
      <c r="D13" s="118">
        <f>VLOOKUP(B13,'пр.взв.'!B7:E38,3,FALSE)</f>
        <v>1984</v>
      </c>
      <c r="E13" s="118" t="str">
        <f>VLOOKUP(B13,'пр.взв.'!B7:E38,4,FALSE)</f>
        <v>RUS</v>
      </c>
      <c r="F13" s="126"/>
      <c r="G13" s="128"/>
      <c r="H13" s="117"/>
      <c r="I13" s="132"/>
      <c r="J13" s="133" t="s">
        <v>20</v>
      </c>
    </row>
    <row r="14" spans="1:10" ht="20.25" customHeight="1">
      <c r="A14" s="125"/>
      <c r="B14" s="117"/>
      <c r="C14" s="122"/>
      <c r="D14" s="122"/>
      <c r="E14" s="122"/>
      <c r="F14" s="126"/>
      <c r="G14" s="128"/>
      <c r="H14" s="117"/>
      <c r="I14" s="132"/>
      <c r="J14" s="134"/>
    </row>
    <row r="15" spans="1:10" ht="20.25" customHeight="1">
      <c r="A15" s="115" t="s">
        <v>11</v>
      </c>
      <c r="B15" s="131">
        <f>'пр.хода'!I31</f>
        <v>2</v>
      </c>
      <c r="C15" s="118" t="str">
        <f>VLOOKUP(B15,'пр.взв.'!B7:E38,2,FALSE)</f>
        <v>VALEEVA LILIYA</v>
      </c>
      <c r="D15" s="118">
        <f>VLOOKUP(B15,'пр.взв.'!B8:E38,3,FALSE)</f>
        <v>1988</v>
      </c>
      <c r="E15" s="118" t="str">
        <f>VLOOKUP(B15,'пр.взв.'!B7:E38,4,FALSE)</f>
        <v>RUS</v>
      </c>
      <c r="F15" s="126"/>
      <c r="G15" s="117"/>
      <c r="H15" s="117"/>
      <c r="I15" s="132"/>
      <c r="J15" s="134"/>
    </row>
    <row r="16" spans="1:10" ht="20.25" customHeight="1">
      <c r="A16" s="115"/>
      <c r="B16" s="117"/>
      <c r="C16" s="118"/>
      <c r="D16" s="118"/>
      <c r="E16" s="118"/>
      <c r="F16" s="126"/>
      <c r="G16" s="117"/>
      <c r="H16" s="117"/>
      <c r="I16" s="132"/>
      <c r="J16" s="135"/>
    </row>
    <row r="17" ht="19.5" customHeight="1"/>
    <row r="18" ht="19.5" customHeight="1"/>
    <row r="19" spans="1:7" ht="19.5" customHeight="1">
      <c r="A19" s="46" t="str">
        <f>HYPERLINK('[2]реквизиты'!$A$8)</f>
        <v>Chiaf referee</v>
      </c>
      <c r="B19" s="47"/>
      <c r="C19" s="47"/>
      <c r="D19" s="47"/>
      <c r="E19" s="3"/>
      <c r="F19" s="54" t="str">
        <f>HYPERLINK('[2]реквизиты'!$G$8)</f>
        <v>B.Zhumagaliyev</v>
      </c>
      <c r="G19" s="49" t="str">
        <f>HYPERLINK('[2]реквизиты'!$G$9)</f>
        <v>/ KAZ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HYPERLINK('[2]реквизиты'!$A$10)</f>
        <v>Chiaf  secretary</v>
      </c>
      <c r="C21" s="47"/>
      <c r="D21" s="47"/>
      <c r="E21" s="48"/>
      <c r="F21" s="54" t="str">
        <f>HYPERLINK('[2]реквизиты'!$G$10)</f>
        <v>N.Tumenov</v>
      </c>
      <c r="G21" s="50" t="str">
        <f>HYPERLINK('[2]реквизиты'!$G$11)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H6:H7"/>
    <mergeCell ref="J11:J12"/>
    <mergeCell ref="H15:H16"/>
    <mergeCell ref="F10:H10"/>
    <mergeCell ref="I11:I12"/>
    <mergeCell ref="I15:I16"/>
    <mergeCell ref="I13:I14"/>
    <mergeCell ref="J13:J16"/>
    <mergeCell ref="H11:H12"/>
    <mergeCell ref="I2:I3"/>
    <mergeCell ref="J2:J3"/>
    <mergeCell ref="I4:I5"/>
    <mergeCell ref="J4:J7"/>
    <mergeCell ref="I6:I7"/>
    <mergeCell ref="F6:F7"/>
    <mergeCell ref="E11:E12"/>
    <mergeCell ref="F11:F12"/>
    <mergeCell ref="G11:G12"/>
    <mergeCell ref="E6:E7"/>
    <mergeCell ref="G6:G7"/>
    <mergeCell ref="E13:E14"/>
    <mergeCell ref="F13:F14"/>
    <mergeCell ref="G13:G14"/>
    <mergeCell ref="H13:H14"/>
    <mergeCell ref="A11:A12"/>
    <mergeCell ref="B11:B12"/>
    <mergeCell ref="C11:C12"/>
    <mergeCell ref="D11:D12"/>
    <mergeCell ref="A13:A14"/>
    <mergeCell ref="B13:B14"/>
    <mergeCell ref="C13:C14"/>
    <mergeCell ref="D13:D14"/>
    <mergeCell ref="G4:G5"/>
    <mergeCell ref="F1:H1"/>
    <mergeCell ref="H4:H5"/>
    <mergeCell ref="F2:F3"/>
    <mergeCell ref="G2:G3"/>
    <mergeCell ref="H2:H3"/>
    <mergeCell ref="A1:C1"/>
    <mergeCell ref="E4:E5"/>
    <mergeCell ref="A4:A5"/>
    <mergeCell ref="F4:F5"/>
    <mergeCell ref="E2:E3"/>
    <mergeCell ref="B4:B5"/>
    <mergeCell ref="C4:C5"/>
    <mergeCell ref="D4:D5"/>
    <mergeCell ref="A2:A3"/>
    <mergeCell ref="B2:B3"/>
    <mergeCell ref="C2:C3"/>
    <mergeCell ref="D2:D3"/>
    <mergeCell ref="A6:A7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8"/>
      <c r="B1" s="148"/>
      <c r="C1" s="148"/>
      <c r="D1" s="148"/>
      <c r="E1" s="148"/>
      <c r="F1" s="1"/>
    </row>
    <row r="2" spans="1:6" ht="45" customHeight="1">
      <c r="A2" s="151" t="s">
        <v>8</v>
      </c>
      <c r="B2" s="151"/>
      <c r="C2" s="151"/>
      <c r="D2" s="151"/>
      <c r="E2" s="151"/>
      <c r="F2" s="69"/>
    </row>
    <row r="3" spans="1:10" ht="31.5" customHeight="1">
      <c r="A3" s="149" t="s">
        <v>29</v>
      </c>
      <c r="B3" s="149"/>
      <c r="C3" s="149"/>
      <c r="D3" s="149"/>
      <c r="E3" s="149"/>
      <c r="F3" s="70"/>
      <c r="G3" s="3"/>
      <c r="H3" s="3"/>
      <c r="I3" s="3"/>
      <c r="J3" s="3"/>
    </row>
    <row r="4" spans="1:5" ht="31.5" customHeight="1" thickBot="1">
      <c r="A4" s="150" t="s">
        <v>28</v>
      </c>
      <c r="B4" s="150"/>
      <c r="C4" s="150"/>
      <c r="D4" s="150"/>
      <c r="E4" s="150"/>
    </row>
    <row r="5" spans="1:5" ht="12.75" customHeight="1">
      <c r="A5" s="142" t="s">
        <v>7</v>
      </c>
      <c r="B5" s="144" t="s">
        <v>2</v>
      </c>
      <c r="C5" s="142" t="s">
        <v>3</v>
      </c>
      <c r="D5" s="142" t="s">
        <v>4</v>
      </c>
      <c r="E5" s="142" t="s">
        <v>5</v>
      </c>
    </row>
    <row r="6" spans="1:5" ht="12.75" customHeight="1" thickBot="1">
      <c r="A6" s="146" t="s">
        <v>7</v>
      </c>
      <c r="B6" s="145"/>
      <c r="C6" s="143" t="s">
        <v>3</v>
      </c>
      <c r="D6" s="143" t="s">
        <v>4</v>
      </c>
      <c r="E6" s="143" t="s">
        <v>5</v>
      </c>
    </row>
    <row r="7" spans="1:5" ht="15" customHeight="1">
      <c r="A7" s="147">
        <v>1</v>
      </c>
      <c r="B7" s="140">
        <v>3</v>
      </c>
      <c r="C7" s="138" t="s">
        <v>30</v>
      </c>
      <c r="D7" s="139">
        <v>1989</v>
      </c>
      <c r="E7" s="139" t="s">
        <v>31</v>
      </c>
    </row>
    <row r="8" spans="1:5" ht="12.75" customHeight="1">
      <c r="A8" s="136"/>
      <c r="B8" s="140"/>
      <c r="C8" s="138"/>
      <c r="D8" s="139"/>
      <c r="E8" s="139"/>
    </row>
    <row r="9" spans="1:5" ht="15" customHeight="1">
      <c r="A9" s="136">
        <v>2</v>
      </c>
      <c r="B9" s="140"/>
      <c r="C9" s="138" t="s">
        <v>32</v>
      </c>
      <c r="D9" s="139"/>
      <c r="E9" s="139" t="s">
        <v>33</v>
      </c>
    </row>
    <row r="10" spans="1:5" ht="15" customHeight="1">
      <c r="A10" s="136"/>
      <c r="B10" s="140"/>
      <c r="C10" s="138"/>
      <c r="D10" s="139"/>
      <c r="E10" s="139"/>
    </row>
    <row r="11" spans="1:5" ht="15.75" customHeight="1">
      <c r="A11" s="136">
        <v>3</v>
      </c>
      <c r="B11" s="140">
        <v>1</v>
      </c>
      <c r="C11" s="138" t="s">
        <v>34</v>
      </c>
      <c r="D11" s="139">
        <v>1984</v>
      </c>
      <c r="E11" s="139" t="s">
        <v>33</v>
      </c>
    </row>
    <row r="12" spans="1:5" ht="12.75" customHeight="1">
      <c r="A12" s="136"/>
      <c r="B12" s="140"/>
      <c r="C12" s="138"/>
      <c r="D12" s="139"/>
      <c r="E12" s="139"/>
    </row>
    <row r="13" spans="1:5" ht="15" customHeight="1">
      <c r="A13" s="136">
        <v>4</v>
      </c>
      <c r="B13" s="140"/>
      <c r="C13" s="141" t="s">
        <v>35</v>
      </c>
      <c r="D13" s="139"/>
      <c r="E13" s="139" t="s">
        <v>33</v>
      </c>
    </row>
    <row r="14" spans="1:5" ht="12.75" customHeight="1">
      <c r="A14" s="136"/>
      <c r="B14" s="140"/>
      <c r="C14" s="141"/>
      <c r="D14" s="139"/>
      <c r="E14" s="139"/>
    </row>
    <row r="15" spans="1:5" ht="15" customHeight="1">
      <c r="A15" s="136">
        <v>5</v>
      </c>
      <c r="B15" s="140">
        <v>2</v>
      </c>
      <c r="C15" s="138" t="s">
        <v>36</v>
      </c>
      <c r="D15" s="139">
        <v>1988</v>
      </c>
      <c r="E15" s="139" t="s">
        <v>33</v>
      </c>
    </row>
    <row r="16" spans="1:5" ht="12.75" customHeight="1">
      <c r="A16" s="136"/>
      <c r="B16" s="140"/>
      <c r="C16" s="138"/>
      <c r="D16" s="139"/>
      <c r="E16" s="139"/>
    </row>
    <row r="17" spans="1:5" ht="15" customHeight="1">
      <c r="A17" s="136">
        <v>6</v>
      </c>
      <c r="B17" s="140">
        <v>6</v>
      </c>
      <c r="C17" s="138" t="s">
        <v>37</v>
      </c>
      <c r="D17" s="139">
        <v>1987</v>
      </c>
      <c r="E17" s="139" t="s">
        <v>31</v>
      </c>
    </row>
    <row r="18" spans="1:5" ht="12.75" customHeight="1">
      <c r="A18" s="136"/>
      <c r="B18" s="140"/>
      <c r="C18" s="138"/>
      <c r="D18" s="139"/>
      <c r="E18" s="139"/>
    </row>
    <row r="19" spans="1:5" ht="15" customHeight="1">
      <c r="A19" s="136">
        <v>7</v>
      </c>
      <c r="B19" s="140">
        <v>4</v>
      </c>
      <c r="C19" s="138" t="s">
        <v>38</v>
      </c>
      <c r="D19" s="139">
        <v>1990</v>
      </c>
      <c r="E19" s="139" t="s">
        <v>31</v>
      </c>
    </row>
    <row r="20" spans="1:5" ht="12.75" customHeight="1">
      <c r="A20" s="136"/>
      <c r="B20" s="140"/>
      <c r="C20" s="138"/>
      <c r="D20" s="139"/>
      <c r="E20" s="139"/>
    </row>
    <row r="21" spans="1:5" ht="15" customHeight="1">
      <c r="A21" s="136">
        <v>8</v>
      </c>
      <c r="B21" s="140"/>
      <c r="C21" s="138" t="s">
        <v>39</v>
      </c>
      <c r="D21" s="139">
        <v>1993</v>
      </c>
      <c r="E21" s="139" t="s">
        <v>31</v>
      </c>
    </row>
    <row r="22" spans="1:5" ht="12.75" customHeight="1">
      <c r="A22" s="136"/>
      <c r="B22" s="140"/>
      <c r="C22" s="138"/>
      <c r="D22" s="139"/>
      <c r="E22" s="139"/>
    </row>
    <row r="23" spans="1:5" ht="15" customHeight="1">
      <c r="A23" s="136">
        <v>9</v>
      </c>
      <c r="B23" s="140">
        <v>5</v>
      </c>
      <c r="C23" s="138" t="s">
        <v>40</v>
      </c>
      <c r="D23" s="139">
        <v>1993</v>
      </c>
      <c r="E23" s="139" t="s">
        <v>31</v>
      </c>
    </row>
    <row r="24" spans="1:5" ht="12.75" customHeight="1">
      <c r="A24" s="136"/>
      <c r="B24" s="140"/>
      <c r="C24" s="138"/>
      <c r="D24" s="139"/>
      <c r="E24" s="139"/>
    </row>
    <row r="25" spans="1:5" ht="15" customHeight="1">
      <c r="A25" s="136"/>
      <c r="B25" s="114"/>
      <c r="C25" s="138"/>
      <c r="D25" s="139"/>
      <c r="E25" s="139"/>
    </row>
    <row r="26" spans="1:5" ht="12.75" customHeight="1">
      <c r="A26" s="136"/>
      <c r="B26" s="114"/>
      <c r="C26" s="138"/>
      <c r="D26" s="139"/>
      <c r="E26" s="139"/>
    </row>
    <row r="27" spans="1:5" ht="15" customHeight="1">
      <c r="A27" s="136"/>
      <c r="B27" s="114"/>
      <c r="C27" s="138"/>
      <c r="D27" s="139"/>
      <c r="E27" s="139"/>
    </row>
    <row r="28" spans="1:5" ht="15.75" customHeight="1">
      <c r="A28" s="136"/>
      <c r="B28" s="114"/>
      <c r="C28" s="138"/>
      <c r="D28" s="139"/>
      <c r="E28" s="139"/>
    </row>
    <row r="29" spans="1:5" ht="15" customHeight="1">
      <c r="A29" s="136"/>
      <c r="B29" s="114"/>
      <c r="C29" s="138"/>
      <c r="D29" s="139"/>
      <c r="E29" s="139"/>
    </row>
    <row r="30" spans="1:5" ht="12.75" customHeight="1">
      <c r="A30" s="136"/>
      <c r="B30" s="114"/>
      <c r="C30" s="138"/>
      <c r="D30" s="139"/>
      <c r="E30" s="139"/>
    </row>
    <row r="31" spans="1:5" ht="15" customHeight="1">
      <c r="A31" s="136"/>
      <c r="B31" s="114"/>
      <c r="C31" s="138"/>
      <c r="D31" s="139"/>
      <c r="E31" s="139"/>
    </row>
    <row r="32" spans="1:5" ht="12.75" customHeight="1">
      <c r="A32" s="136"/>
      <c r="B32" s="114"/>
      <c r="C32" s="138"/>
      <c r="D32" s="139"/>
      <c r="E32" s="139"/>
    </row>
    <row r="33" spans="1:5" ht="15" customHeight="1">
      <c r="A33" s="136"/>
      <c r="B33" s="114"/>
      <c r="C33" s="138"/>
      <c r="D33" s="139"/>
      <c r="E33" s="139"/>
    </row>
    <row r="34" spans="1:5" ht="12.75" customHeight="1">
      <c r="A34" s="136"/>
      <c r="B34" s="114"/>
      <c r="C34" s="138"/>
      <c r="D34" s="139"/>
      <c r="E34" s="139"/>
    </row>
    <row r="35" spans="1:5" ht="15" customHeight="1">
      <c r="A35" s="136"/>
      <c r="B35" s="114"/>
      <c r="C35" s="138"/>
      <c r="D35" s="139"/>
      <c r="E35" s="139"/>
    </row>
    <row r="36" spans="1:5" ht="15.75" customHeight="1" thickBot="1">
      <c r="A36" s="137"/>
      <c r="B36" s="114"/>
      <c r="C36" s="138"/>
      <c r="D36" s="139"/>
      <c r="E36" s="139"/>
    </row>
    <row r="37" spans="1:5" ht="12.75">
      <c r="A37" s="136"/>
      <c r="B37" s="114"/>
      <c r="C37" s="138"/>
      <c r="D37" s="139"/>
      <c r="E37" s="139"/>
    </row>
    <row r="38" spans="1:5" ht="13.5" thickBot="1">
      <c r="A38" s="137"/>
      <c r="B38" s="114"/>
      <c r="C38" s="138"/>
      <c r="D38" s="139"/>
      <c r="E38" s="139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A31:A32"/>
    <mergeCell ref="B31:B32"/>
    <mergeCell ref="C23:C24"/>
    <mergeCell ref="C21:C22"/>
    <mergeCell ref="A21:A22"/>
    <mergeCell ref="A1:E1"/>
    <mergeCell ref="A3:E3"/>
    <mergeCell ref="A4:E4"/>
    <mergeCell ref="A2:E2"/>
    <mergeCell ref="A33:A34"/>
    <mergeCell ref="B33:B34"/>
    <mergeCell ref="C33:C34"/>
    <mergeCell ref="D33:D34"/>
    <mergeCell ref="A35:A36"/>
    <mergeCell ref="B35:B36"/>
    <mergeCell ref="C35:C36"/>
    <mergeCell ref="D35:D36"/>
    <mergeCell ref="C31:C32"/>
    <mergeCell ref="D31:D32"/>
    <mergeCell ref="E27:E28"/>
    <mergeCell ref="E33:E34"/>
    <mergeCell ref="C29:C30"/>
    <mergeCell ref="D29:D30"/>
    <mergeCell ref="C27:C28"/>
    <mergeCell ref="D27:D28"/>
    <mergeCell ref="A5:A6"/>
    <mergeCell ref="B21:B22"/>
    <mergeCell ref="A7:A8"/>
    <mergeCell ref="B7:B8"/>
    <mergeCell ref="A9:A10"/>
    <mergeCell ref="A17:A18"/>
    <mergeCell ref="B17:B18"/>
    <mergeCell ref="B9:B10"/>
    <mergeCell ref="B13:B14"/>
    <mergeCell ref="D11:D12"/>
    <mergeCell ref="E11:E12"/>
    <mergeCell ref="B5:B6"/>
    <mergeCell ref="C5:C6"/>
    <mergeCell ref="E5:E6"/>
    <mergeCell ref="A29:A30"/>
    <mergeCell ref="D5:D6"/>
    <mergeCell ref="C7:C8"/>
    <mergeCell ref="D7:D8"/>
    <mergeCell ref="A13:A14"/>
    <mergeCell ref="D17:D18"/>
    <mergeCell ref="D15:D16"/>
    <mergeCell ref="E9:E10"/>
    <mergeCell ref="C9:C10"/>
    <mergeCell ref="B29:B30"/>
    <mergeCell ref="A23:A24"/>
    <mergeCell ref="D23:D24"/>
    <mergeCell ref="E7:E8"/>
    <mergeCell ref="D9:D10"/>
    <mergeCell ref="A11:A12"/>
    <mergeCell ref="B11:B12"/>
    <mergeCell ref="E13:E14"/>
    <mergeCell ref="E15:E16"/>
    <mergeCell ref="E17:E18"/>
    <mergeCell ref="C11:C12"/>
    <mergeCell ref="C19:C20"/>
    <mergeCell ref="A19:A20"/>
    <mergeCell ref="B19:B20"/>
    <mergeCell ref="C15:C16"/>
    <mergeCell ref="C13:C14"/>
    <mergeCell ref="A15:A16"/>
    <mergeCell ref="B15:B16"/>
    <mergeCell ref="C17:C18"/>
    <mergeCell ref="E37:E38"/>
    <mergeCell ref="D19:D20"/>
    <mergeCell ref="D25:D26"/>
    <mergeCell ref="E31:E32"/>
    <mergeCell ref="E29:E30"/>
    <mergeCell ref="E35:E36"/>
    <mergeCell ref="E25:E26"/>
    <mergeCell ref="A27:A28"/>
    <mergeCell ref="E19:E20"/>
    <mergeCell ref="D13:D14"/>
    <mergeCell ref="B27:B28"/>
    <mergeCell ref="A25:A26"/>
    <mergeCell ref="B25:B26"/>
    <mergeCell ref="C25:C26"/>
    <mergeCell ref="E21:E22"/>
    <mergeCell ref="D21:D22"/>
    <mergeCell ref="B23:B24"/>
    <mergeCell ref="E23:E24"/>
    <mergeCell ref="A37:A38"/>
    <mergeCell ref="B37:B38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3" t="str">
        <f>'пр.хода'!D2</f>
        <v>of the World Cup Stage by Sambo among men and women and on combat sambo for the prize of The President of Kazakhstan N.A.Nazarbaev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43"/>
      <c r="M1" s="43"/>
      <c r="N1" s="43"/>
      <c r="O1" s="43"/>
      <c r="P1" s="43"/>
    </row>
    <row r="2" spans="1:19" ht="12.75" customHeight="1">
      <c r="A2" s="154" t="str">
        <f>'пр.хода'!D3</f>
        <v>January 27-30. 2012 , Uralsk, Kazakhstan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44"/>
      <c r="M2" s="44"/>
      <c r="N2" s="44"/>
      <c r="O2" s="44"/>
      <c r="P2" s="44"/>
      <c r="S2" s="7"/>
    </row>
    <row r="3" spans="1:12" ht="15.75">
      <c r="A3" s="155" t="str">
        <f>'пр.взв.'!A4</f>
        <v>Weight category 52 kg 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45"/>
    </row>
    <row r="4" spans="1:3" ht="16.5" thickBot="1">
      <c r="A4" s="152" t="s">
        <v>0</v>
      </c>
      <c r="B4" s="152"/>
      <c r="C4" s="4"/>
    </row>
    <row r="5" spans="1:13" ht="12.75" customHeight="1" thickBot="1">
      <c r="A5" s="159">
        <v>1</v>
      </c>
      <c r="B5" s="161" t="str">
        <f>VLOOKUP(A5,'пр.взв.'!B6:E38,2,FALSE)</f>
        <v>NIKITINA TATYANA</v>
      </c>
      <c r="C5" s="157">
        <f>VLOOKUP(A5,'пр.взв.'!B6:E38,3,FALSE)</f>
        <v>1984</v>
      </c>
      <c r="D5" s="157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60"/>
      <c r="B6" s="162"/>
      <c r="C6" s="158"/>
      <c r="D6" s="158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60">
        <v>9</v>
      </c>
      <c r="B7" s="164" t="e">
        <f>VLOOKUP(A7,'пр.взв.'!B6:E38,2,FALSE)</f>
        <v>#N/A</v>
      </c>
      <c r="C7" s="158" t="e">
        <f>VLOOKUP(A7,'пр.взв.'!B6:E38,3,FALSE)</f>
        <v>#N/A</v>
      </c>
      <c r="D7" s="158" t="e">
        <f>VLOOKUP(A7,'пр.взв.'!B6:E38,4,FALSE)</f>
        <v>#N/A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66"/>
      <c r="B8" s="165"/>
      <c r="C8" s="137"/>
      <c r="D8" s="137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59">
        <v>5</v>
      </c>
      <c r="B9" s="161" t="str">
        <f>VLOOKUP(A9,'пр.взв.'!B6:E38,2,FALSE)</f>
        <v>KARCHAYEVA KHALIMA</v>
      </c>
      <c r="C9" s="157">
        <f>VLOOKUP(A9,'пр.взв.'!B6:E38,3,FALSE)</f>
        <v>1993</v>
      </c>
      <c r="D9" s="163" t="str">
        <f>VLOOKUP(A9,'пр.взв.'!B6:E38,4,FALSE)</f>
        <v>KAZ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60"/>
      <c r="B10" s="162"/>
      <c r="C10" s="158"/>
      <c r="D10" s="136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60">
        <v>13</v>
      </c>
      <c r="B11" s="164" t="e">
        <f>VLOOKUP(A11,'пр.взв.'!B6:E38,2,FALSE)</f>
        <v>#N/A</v>
      </c>
      <c r="C11" s="158" t="e">
        <f>VLOOKUP(A11,'пр.взв.'!B6:E38,3,FALSE)</f>
        <v>#N/A</v>
      </c>
      <c r="D11" s="158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66"/>
      <c r="B12" s="165"/>
      <c r="C12" s="137"/>
      <c r="D12" s="137"/>
      <c r="E12" s="15"/>
      <c r="F12" s="167"/>
      <c r="G12" s="167"/>
      <c r="H12" s="23"/>
      <c r="I12" s="17"/>
      <c r="J12" s="11"/>
      <c r="K12" s="11"/>
      <c r="L12" s="11"/>
    </row>
    <row r="13" spans="1:12" ht="12.75" customHeight="1" thickBot="1">
      <c r="A13" s="159">
        <v>3</v>
      </c>
      <c r="B13" s="161" t="str">
        <f>VLOOKUP(A13,'пр.взв.'!B6:E38,2,FALSE)</f>
        <v>KASHKUNOVA KENZHEZARU</v>
      </c>
      <c r="C13" s="163">
        <f>VLOOKUP(A13,'пр.взв.'!B6:E38,3,FALSE)</f>
        <v>1989</v>
      </c>
      <c r="D13" s="163" t="str">
        <f>VLOOKUP(A13,'пр.взв.'!B6:E38,4,FALSE)</f>
        <v>KAZ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60"/>
      <c r="B14" s="162"/>
      <c r="C14" s="136"/>
      <c r="D14" s="136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60">
        <v>11</v>
      </c>
      <c r="B15" s="164" t="e">
        <f>VLOOKUP(A15,'пр.взв.'!B6:E38,2,FALSE)</f>
        <v>#N/A</v>
      </c>
      <c r="C15" s="158" t="e">
        <f>VLOOKUP(A15,'пр.взв.'!B6:E38,3,FALSE)</f>
        <v>#N/A</v>
      </c>
      <c r="D15" s="158" t="e">
        <f>VLOOKUP(A15,'пр.взв.'!B6:E38,4,FALSE)</f>
        <v>#N/A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66"/>
      <c r="B16" s="165"/>
      <c r="C16" s="137"/>
      <c r="D16" s="137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59">
        <v>7</v>
      </c>
      <c r="B17" s="161" t="e">
        <f>VLOOKUP(A17,'пр.взв.'!B6:E38,2,FALSE)</f>
        <v>#N/A</v>
      </c>
      <c r="C17" s="163" t="e">
        <f>VLOOKUP(A17,'пр.взв.'!B6:E38,3,FALSE)</f>
        <v>#N/A</v>
      </c>
      <c r="D17" s="163" t="e">
        <f>VLOOKUP(A17,'пр.взв.'!B6:E38,4,FALSE)</f>
        <v>#N/A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60"/>
      <c r="B18" s="162"/>
      <c r="C18" s="136"/>
      <c r="D18" s="136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60">
        <v>15</v>
      </c>
      <c r="B19" s="164" t="e">
        <f>VLOOKUP(A19,'пр.взв.'!B6:E38,2,FALSE)</f>
        <v>#N/A</v>
      </c>
      <c r="C19" s="158" t="e">
        <f>VLOOKUP(A19,'пр.взв.'!B6:E38,3,FALSE)</f>
        <v>#N/A</v>
      </c>
      <c r="D19" s="158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6"/>
      <c r="B20" s="165"/>
      <c r="C20" s="137"/>
      <c r="D20" s="137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59">
        <v>2</v>
      </c>
      <c r="B22" s="161" t="str">
        <f>VLOOKUP(A22,'пр.взв.'!B5:E38,2,FALSE)</f>
        <v>VALEEVA LILIYA</v>
      </c>
      <c r="C22" s="157">
        <f>VLOOKUP(A22,'пр.взв.'!B5:E38,3,FALSE)</f>
        <v>1988</v>
      </c>
      <c r="D22" s="157" t="str">
        <f>VLOOKUP(A22,'пр.взв.'!B5:E38,4,FALSE)</f>
        <v>RUS</v>
      </c>
      <c r="E22" s="15"/>
      <c r="F22" s="11"/>
      <c r="G22" s="11"/>
      <c r="H22" s="11"/>
      <c r="I22" s="11"/>
      <c r="J22" s="3"/>
      <c r="K22" s="14"/>
    </row>
    <row r="23" spans="1:11" ht="15.75">
      <c r="A23" s="160"/>
      <c r="B23" s="162"/>
      <c r="C23" s="158"/>
      <c r="D23" s="158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60">
        <v>10</v>
      </c>
      <c r="B24" s="164" t="e">
        <f>VLOOKUP(A24,'пр.взв.'!B5:E38,2,FALSE)</f>
        <v>#N/A</v>
      </c>
      <c r="C24" s="158" t="e">
        <f>VLOOKUP(A24,'пр.взв.'!B5:E38,3,FALSE)</f>
        <v>#N/A</v>
      </c>
      <c r="D24" s="158" t="e">
        <f>VLOOKUP(A24,'пр.взв.'!B5:E38,4,FALSE)</f>
        <v>#N/A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66"/>
      <c r="B25" s="165"/>
      <c r="C25" s="137"/>
      <c r="D25" s="137"/>
      <c r="E25" s="15"/>
      <c r="F25" s="19"/>
      <c r="G25" s="17"/>
      <c r="H25" s="11"/>
      <c r="I25" s="11"/>
      <c r="J25" s="3"/>
      <c r="K25" s="30"/>
    </row>
    <row r="26" spans="1:11" ht="16.5" thickBot="1">
      <c r="A26" s="159">
        <v>6</v>
      </c>
      <c r="B26" s="161" t="str">
        <f>VLOOKUP(A26,'пр.взв.'!B5:E38,2,FALSE)</f>
        <v>KOPTILEUOVA ZHANYLSYN</v>
      </c>
      <c r="C26" s="157">
        <f>VLOOKUP(A26,'пр.взв.'!B5:E38,3,FALSE)</f>
        <v>1987</v>
      </c>
      <c r="D26" s="163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60"/>
      <c r="B27" s="162"/>
      <c r="C27" s="158"/>
      <c r="D27" s="136"/>
      <c r="E27" s="72"/>
      <c r="F27" s="22"/>
      <c r="G27" s="13"/>
      <c r="H27" s="23"/>
      <c r="I27" s="11"/>
      <c r="J27" s="3"/>
      <c r="K27" s="30"/>
    </row>
    <row r="28" spans="1:11" ht="16.5" thickBot="1">
      <c r="A28" s="160">
        <v>14</v>
      </c>
      <c r="B28" s="164" t="e">
        <f>VLOOKUP(A28,'пр.взв.'!B5:E38,2,FALSE)</f>
        <v>#N/A</v>
      </c>
      <c r="C28" s="158" t="e">
        <f>VLOOKUP(A28,'пр.взв.'!B5:E38,3,FALSE)</f>
        <v>#N/A</v>
      </c>
      <c r="D28" s="158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66"/>
      <c r="B29" s="165"/>
      <c r="C29" s="137"/>
      <c r="D29" s="137"/>
      <c r="E29" s="15"/>
      <c r="F29" s="167"/>
      <c r="G29" s="167"/>
      <c r="H29" s="23"/>
      <c r="I29" s="17"/>
      <c r="J29" s="2"/>
      <c r="K29" s="29"/>
    </row>
    <row r="30" spans="1:9" ht="16.5" thickBot="1">
      <c r="A30" s="159">
        <v>4</v>
      </c>
      <c r="B30" s="161" t="str">
        <f>VLOOKUP(A30,'пр.взв.'!B5:E38,2,FALSE)</f>
        <v>TURMUKHANOVA GULMIRA</v>
      </c>
      <c r="C30" s="163">
        <f>VLOOKUP(A30,'пр.взв.'!B5:E38,3,FALSE)</f>
        <v>1990</v>
      </c>
      <c r="D30" s="163" t="str">
        <f>VLOOKUP(A30,'пр.взв.'!B5:E38,4,FALSE)</f>
        <v>KAZ</v>
      </c>
      <c r="E30" s="15"/>
      <c r="F30" s="13"/>
      <c r="G30" s="13"/>
      <c r="H30" s="23"/>
      <c r="I30" s="14"/>
    </row>
    <row r="31" spans="1:9" ht="15.75">
      <c r="A31" s="160"/>
      <c r="B31" s="162"/>
      <c r="C31" s="136"/>
      <c r="D31" s="136"/>
      <c r="E31" s="72"/>
      <c r="F31" s="13"/>
      <c r="G31" s="13"/>
      <c r="H31" s="23"/>
      <c r="I31" s="11"/>
    </row>
    <row r="32" spans="1:9" ht="16.5" customHeight="1" thickBot="1">
      <c r="A32" s="160">
        <v>12</v>
      </c>
      <c r="B32" s="164" t="e">
        <f>VLOOKUP(A32,'пр.взв.'!B5:E38,2,FALSE)</f>
        <v>#N/A</v>
      </c>
      <c r="C32" s="158" t="e">
        <f>VLOOKUP(A32,'пр.взв.'!B5:E38,3,FALSE)</f>
        <v>#N/A</v>
      </c>
      <c r="D32" s="158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66"/>
      <c r="B33" s="165"/>
      <c r="C33" s="137"/>
      <c r="D33" s="137"/>
      <c r="E33" s="15"/>
      <c r="F33" s="19"/>
      <c r="G33" s="17"/>
      <c r="H33" s="25"/>
      <c r="I33" s="11"/>
    </row>
    <row r="34" spans="1:9" ht="16.5" thickBot="1">
      <c r="A34" s="159">
        <v>8</v>
      </c>
      <c r="B34" s="161" t="e">
        <f>VLOOKUP(A34,'пр.взв.'!B5:E38,2,FALSE)</f>
        <v>#N/A</v>
      </c>
      <c r="C34" s="163" t="e">
        <f>VLOOKUP(A34,'пр.взв.'!B5:E38,3,FALSE)</f>
        <v>#N/A</v>
      </c>
      <c r="D34" s="163" t="e">
        <f>VLOOKUP(A34,'пр.взв.'!B5:E38,4,FALSE)</f>
        <v>#N/A</v>
      </c>
      <c r="E34" s="15"/>
      <c r="F34" s="20"/>
      <c r="G34" s="14"/>
      <c r="H34" s="8"/>
      <c r="I34" s="8"/>
    </row>
    <row r="35" spans="1:9" ht="15.75">
      <c r="A35" s="160"/>
      <c r="B35" s="162"/>
      <c r="C35" s="136"/>
      <c r="D35" s="136"/>
      <c r="E35" s="72"/>
      <c r="F35" s="21"/>
      <c r="G35" s="15"/>
      <c r="H35" s="16"/>
      <c r="I35" s="16"/>
    </row>
    <row r="36" spans="1:9" ht="16.5" thickBot="1">
      <c r="A36" s="160">
        <v>16</v>
      </c>
      <c r="B36" s="164" t="e">
        <f>VLOOKUP(A36,'пр.взв.'!B5:E38,2,FALSE)</f>
        <v>#N/A</v>
      </c>
      <c r="C36" s="158" t="e">
        <f>VLOOKUP(A36,'пр.взв.'!B5:E38,3,FALSE)</f>
        <v>#N/A</v>
      </c>
      <c r="D36" s="158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66"/>
      <c r="B37" s="165"/>
      <c r="C37" s="137"/>
      <c r="D37" s="137"/>
      <c r="E37" s="15"/>
      <c r="F37" s="10"/>
      <c r="G37" s="10"/>
      <c r="H37" s="16"/>
      <c r="I37" s="16"/>
    </row>
    <row r="38" spans="1:5" ht="8.25" customHeight="1">
      <c r="A38" s="168"/>
      <c r="E38" s="75"/>
    </row>
    <row r="39" spans="1:9" ht="12.75">
      <c r="A39" s="169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9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9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F29:G29"/>
    <mergeCell ref="B32:B33"/>
    <mergeCell ref="C32:C33"/>
    <mergeCell ref="D32:D33"/>
    <mergeCell ref="B28:B29"/>
    <mergeCell ref="D28:D29"/>
    <mergeCell ref="A24:A25"/>
    <mergeCell ref="A47:A48"/>
    <mergeCell ref="B36:B37"/>
    <mergeCell ref="C36:C37"/>
    <mergeCell ref="A36:A37"/>
    <mergeCell ref="C28:C29"/>
    <mergeCell ref="A38:A39"/>
    <mergeCell ref="B30:B31"/>
    <mergeCell ref="C30:C31"/>
    <mergeCell ref="D30:D31"/>
    <mergeCell ref="A32:A33"/>
    <mergeCell ref="A34:A35"/>
    <mergeCell ref="D36:D37"/>
    <mergeCell ref="B34:B35"/>
    <mergeCell ref="C34:C35"/>
    <mergeCell ref="D34:D35"/>
    <mergeCell ref="A19:A20"/>
    <mergeCell ref="B19:B20"/>
    <mergeCell ref="C19:C20"/>
    <mergeCell ref="D19:D20"/>
    <mergeCell ref="A26:A27"/>
    <mergeCell ref="A28:A29"/>
    <mergeCell ref="A30:A31"/>
    <mergeCell ref="D22:D23"/>
    <mergeCell ref="B24:B25"/>
    <mergeCell ref="D24:D25"/>
    <mergeCell ref="C24:C25"/>
    <mergeCell ref="B26:B27"/>
    <mergeCell ref="C26:C27"/>
    <mergeCell ref="D26:D27"/>
    <mergeCell ref="B22:B23"/>
    <mergeCell ref="C22:C23"/>
    <mergeCell ref="A22:A23"/>
    <mergeCell ref="D15:D16"/>
    <mergeCell ref="A17:A18"/>
    <mergeCell ref="B17:B18"/>
    <mergeCell ref="C17:C18"/>
    <mergeCell ref="D17:D18"/>
    <mergeCell ref="A15:A16"/>
    <mergeCell ref="B15:B16"/>
    <mergeCell ref="F12:G12"/>
    <mergeCell ref="A9:A10"/>
    <mergeCell ref="B9:B10"/>
    <mergeCell ref="C9:C10"/>
    <mergeCell ref="D9:D10"/>
    <mergeCell ref="A11:A12"/>
    <mergeCell ref="C15:C16"/>
    <mergeCell ref="A13:A14"/>
    <mergeCell ref="B13:B14"/>
    <mergeCell ref="C13:C14"/>
    <mergeCell ref="A7:A8"/>
    <mergeCell ref="B7:B8"/>
    <mergeCell ref="C7:C8"/>
    <mergeCell ref="D7:D8"/>
    <mergeCell ref="D13:D14"/>
    <mergeCell ref="B11:B12"/>
    <mergeCell ref="C11:C12"/>
    <mergeCell ref="D11:D12"/>
    <mergeCell ref="C5:C6"/>
    <mergeCell ref="D5:D6"/>
    <mergeCell ref="A5:A6"/>
    <mergeCell ref="B5:B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46.5" customHeight="1" thickBot="1">
      <c r="A1" s="177" t="str">
        <f>'[2]реквизиты'!$A$2</f>
        <v>of the World Cup Stage by Sambo among men and women and on combat sambo for the prize of The President of Kazakhstan N.A.Nazarbaev</v>
      </c>
      <c r="B1" s="178"/>
      <c r="C1" s="178"/>
      <c r="D1" s="178"/>
      <c r="E1" s="178"/>
      <c r="F1" s="178"/>
      <c r="G1" s="178"/>
      <c r="H1" s="179"/>
    </row>
    <row r="2" spans="1:8" ht="12.75">
      <c r="A2" s="180" t="str">
        <f>'[2]реквизиты'!$A$3</f>
        <v>January 27-30. 2012 , Uralsk, Kazakhstan</v>
      </c>
      <c r="B2" s="180"/>
      <c r="C2" s="180"/>
      <c r="D2" s="180"/>
      <c r="E2" s="180"/>
      <c r="F2" s="180"/>
      <c r="G2" s="180"/>
      <c r="H2" s="180"/>
    </row>
    <row r="3" spans="1:8" ht="18">
      <c r="A3" s="181" t="s">
        <v>25</v>
      </c>
      <c r="B3" s="181"/>
      <c r="C3" s="181"/>
      <c r="D3" s="181"/>
      <c r="E3" s="181"/>
      <c r="F3" s="181"/>
      <c r="G3" s="181"/>
      <c r="H3" s="181"/>
    </row>
    <row r="4" spans="2:8" ht="18">
      <c r="B4" s="103"/>
      <c r="C4" s="182" t="str">
        <f>'пр.взв.'!A4</f>
        <v>Weight category 52 kg </v>
      </c>
      <c r="D4" s="182"/>
      <c r="E4" s="182"/>
      <c r="F4" s="182"/>
      <c r="G4" s="182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92" t="s">
        <v>21</v>
      </c>
      <c r="B6" s="170" t="str">
        <f>VLOOKUP(J6,'пр.взв.'!B7:F70,2,FALSE)</f>
        <v>VALEEVA LILIYA</v>
      </c>
      <c r="C6" s="170"/>
      <c r="D6" s="170"/>
      <c r="E6" s="170"/>
      <c r="F6" s="170"/>
      <c r="G6" s="170"/>
      <c r="H6" s="172">
        <f>VLOOKUP(J6,'пр.взв.'!B7:F70,3,FALSE)</f>
        <v>1988</v>
      </c>
      <c r="I6" s="104"/>
      <c r="J6" s="110">
        <f>'пр.хода'!$I$22</f>
        <v>2</v>
      </c>
    </row>
    <row r="7" spans="1:10" ht="18">
      <c r="A7" s="193"/>
      <c r="B7" s="171"/>
      <c r="C7" s="171"/>
      <c r="D7" s="171"/>
      <c r="E7" s="171"/>
      <c r="F7" s="171"/>
      <c r="G7" s="171"/>
      <c r="H7" s="173"/>
      <c r="I7" s="104"/>
      <c r="J7" s="105"/>
    </row>
    <row r="8" spans="1:10" ht="18">
      <c r="A8" s="193"/>
      <c r="B8" s="174" t="str">
        <f>VLOOKUP(J6,'пр.взв.'!B7:F70,4,FALSE)</f>
        <v>RUS</v>
      </c>
      <c r="C8" s="174"/>
      <c r="D8" s="174"/>
      <c r="E8" s="174"/>
      <c r="F8" s="174"/>
      <c r="G8" s="174"/>
      <c r="H8" s="173"/>
      <c r="I8" s="104"/>
      <c r="J8" s="105"/>
    </row>
    <row r="9" spans="1:10" ht="18.75" thickBot="1">
      <c r="A9" s="194"/>
      <c r="B9" s="175"/>
      <c r="C9" s="175"/>
      <c r="D9" s="175"/>
      <c r="E9" s="175"/>
      <c r="F9" s="175"/>
      <c r="G9" s="175"/>
      <c r="H9" s="176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83" t="s">
        <v>22</v>
      </c>
      <c r="B11" s="170" t="str">
        <f>VLOOKUP(J11,'пр.взв.'!B2:F75,2,FALSE)</f>
        <v>NIKITINA TATYANA</v>
      </c>
      <c r="C11" s="170"/>
      <c r="D11" s="170"/>
      <c r="E11" s="170"/>
      <c r="F11" s="170"/>
      <c r="G11" s="170"/>
      <c r="H11" s="172">
        <f>VLOOKUP(J11,'пр.взв.'!B2:F75,3,FALSE)</f>
        <v>1984</v>
      </c>
      <c r="I11" s="104"/>
      <c r="J11" s="105">
        <f>'пр.хода'!L8</f>
        <v>1</v>
      </c>
    </row>
    <row r="12" spans="1:10" ht="18">
      <c r="A12" s="184"/>
      <c r="B12" s="171"/>
      <c r="C12" s="171"/>
      <c r="D12" s="171"/>
      <c r="E12" s="171"/>
      <c r="F12" s="171"/>
      <c r="G12" s="171"/>
      <c r="H12" s="173"/>
      <c r="I12" s="104"/>
      <c r="J12" s="105"/>
    </row>
    <row r="13" spans="1:10" ht="18">
      <c r="A13" s="184"/>
      <c r="B13" s="174" t="str">
        <f>VLOOKUP(J11,'пр.взв.'!B2:F75,4,FALSE)</f>
        <v>RUS</v>
      </c>
      <c r="C13" s="174"/>
      <c r="D13" s="174"/>
      <c r="E13" s="174"/>
      <c r="F13" s="174"/>
      <c r="G13" s="174"/>
      <c r="H13" s="173"/>
      <c r="I13" s="104"/>
      <c r="J13" s="105"/>
    </row>
    <row r="14" spans="1:10" ht="18.75" thickBot="1">
      <c r="A14" s="185"/>
      <c r="B14" s="175"/>
      <c r="C14" s="175"/>
      <c r="D14" s="175"/>
      <c r="E14" s="175"/>
      <c r="F14" s="175"/>
      <c r="G14" s="175"/>
      <c r="H14" s="176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89" t="s">
        <v>23</v>
      </c>
      <c r="B16" s="170" t="e">
        <f>VLOOKUP(J16,'пр.взв.'!B1:F80,2,FALSE)</f>
        <v>#N/A</v>
      </c>
      <c r="C16" s="170"/>
      <c r="D16" s="170"/>
      <c r="E16" s="170"/>
      <c r="F16" s="170"/>
      <c r="G16" s="170"/>
      <c r="H16" s="172" t="e">
        <f>VLOOKUP(J16,'пр.взв.'!B1:F80,3,FALSE)</f>
        <v>#N/A</v>
      </c>
      <c r="I16" s="104"/>
      <c r="J16" s="105" t="str">
        <f>'пр.хода'!C45</f>
        <v>3</v>
      </c>
    </row>
    <row r="17" spans="1:10" ht="18">
      <c r="A17" s="190"/>
      <c r="B17" s="171"/>
      <c r="C17" s="171"/>
      <c r="D17" s="171"/>
      <c r="E17" s="171"/>
      <c r="F17" s="171"/>
      <c r="G17" s="171"/>
      <c r="H17" s="173"/>
      <c r="I17" s="104"/>
      <c r="J17" s="105"/>
    </row>
    <row r="18" spans="1:10" ht="18">
      <c r="A18" s="190"/>
      <c r="B18" s="174" t="e">
        <f>VLOOKUP(J16,'пр.взв.'!B1:F80,4,FALSE)</f>
        <v>#N/A</v>
      </c>
      <c r="C18" s="174"/>
      <c r="D18" s="174"/>
      <c r="E18" s="174"/>
      <c r="F18" s="174"/>
      <c r="G18" s="174"/>
      <c r="H18" s="173"/>
      <c r="I18" s="104"/>
      <c r="J18" s="105"/>
    </row>
    <row r="19" spans="1:10" ht="18.75" thickBot="1">
      <c r="A19" s="191"/>
      <c r="B19" s="175"/>
      <c r="C19" s="175"/>
      <c r="D19" s="175"/>
      <c r="E19" s="175"/>
      <c r="F19" s="175"/>
      <c r="G19" s="175"/>
      <c r="H19" s="176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89" t="s">
        <v>23</v>
      </c>
      <c r="B21" s="170" t="e">
        <f>VLOOKUP(J21,'пр.взв.'!B2:F85,2,FALSE)</f>
        <v>#N/A</v>
      </c>
      <c r="C21" s="170"/>
      <c r="D21" s="170"/>
      <c r="E21" s="170"/>
      <c r="F21" s="170"/>
      <c r="G21" s="170"/>
      <c r="H21" s="172" t="e">
        <f>VLOOKUP(J21,'пр.взв.'!B2:F85,3,FALSE)</f>
        <v>#N/A</v>
      </c>
      <c r="I21" s="104"/>
      <c r="J21" s="105"/>
    </row>
    <row r="22" spans="1:10" ht="18" hidden="1">
      <c r="A22" s="190"/>
      <c r="B22" s="171"/>
      <c r="C22" s="171"/>
      <c r="D22" s="171"/>
      <c r="E22" s="171"/>
      <c r="F22" s="171"/>
      <c r="G22" s="171"/>
      <c r="H22" s="173"/>
      <c r="I22" s="104"/>
      <c r="J22" s="105"/>
    </row>
    <row r="23" spans="1:9" ht="18" hidden="1">
      <c r="A23" s="190"/>
      <c r="B23" s="174" t="e">
        <f>VLOOKUP(J21,'пр.взв.'!B2:F85,4,FALSE)</f>
        <v>#N/A</v>
      </c>
      <c r="C23" s="174"/>
      <c r="D23" s="174"/>
      <c r="E23" s="174"/>
      <c r="F23" s="174"/>
      <c r="G23" s="174"/>
      <c r="H23" s="173"/>
      <c r="I23" s="104"/>
    </row>
    <row r="24" spans="1:9" ht="18.75" hidden="1" thickBot="1">
      <c r="A24" s="191"/>
      <c r="B24" s="175"/>
      <c r="C24" s="175"/>
      <c r="D24" s="175"/>
      <c r="E24" s="175"/>
      <c r="F24" s="175"/>
      <c r="G24" s="175"/>
      <c r="H24" s="176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86"/>
      <c r="B28" s="187"/>
      <c r="C28" s="187"/>
      <c r="D28" s="187"/>
      <c r="E28" s="187"/>
      <c r="F28" s="187"/>
      <c r="G28" s="187"/>
      <c r="H28" s="172"/>
    </row>
    <row r="29" spans="1:8" ht="13.5" customHeight="1" thickBot="1">
      <c r="A29" s="188"/>
      <c r="B29" s="175"/>
      <c r="C29" s="175"/>
      <c r="D29" s="175"/>
      <c r="E29" s="175"/>
      <c r="F29" s="175"/>
      <c r="G29" s="175"/>
      <c r="H29" s="176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A6:A9"/>
    <mergeCell ref="A16:A19"/>
    <mergeCell ref="A28:H29"/>
    <mergeCell ref="A21:A24"/>
    <mergeCell ref="B21:G22"/>
    <mergeCell ref="H21:H22"/>
    <mergeCell ref="B23:H24"/>
    <mergeCell ref="B18:H19"/>
    <mergeCell ref="A1:H1"/>
    <mergeCell ref="A2:H2"/>
    <mergeCell ref="A3:H3"/>
    <mergeCell ref="C4:G4"/>
    <mergeCell ref="A11:A14"/>
    <mergeCell ref="H6:H7"/>
    <mergeCell ref="B6:G7"/>
    <mergeCell ref="B13:H14"/>
    <mergeCell ref="B8:H9"/>
    <mergeCell ref="B11:G12"/>
    <mergeCell ref="H11:H12"/>
    <mergeCell ref="B16:G17"/>
    <mergeCell ref="H16:H17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 thickBot="1">
      <c r="D1" s="221" t="s">
        <v>6</v>
      </c>
      <c r="E1" s="221"/>
      <c r="F1" s="221"/>
      <c r="G1" s="221"/>
      <c r="H1" s="221"/>
      <c r="I1" s="221"/>
      <c r="J1" s="221"/>
      <c r="K1" s="221"/>
      <c r="L1" s="62"/>
      <c r="O1" s="43"/>
      <c r="P1" s="43"/>
      <c r="Q1" s="43"/>
      <c r="R1" s="43"/>
    </row>
    <row r="2" spans="2:19" ht="50.25" customHeight="1" thickBot="1">
      <c r="B2" s="63"/>
      <c r="D2" s="222" t="str">
        <f>'пр.взв.'!A3</f>
        <v>of the World Cup Stage by Sambo among men and women and on combat sambo for the prize of The President of Kazakhstan N.A.Nazarbaev</v>
      </c>
      <c r="E2" s="223"/>
      <c r="F2" s="223"/>
      <c r="G2" s="223"/>
      <c r="H2" s="223"/>
      <c r="I2" s="223"/>
      <c r="J2" s="223"/>
      <c r="K2" s="224"/>
      <c r="L2" s="64"/>
      <c r="O2" s="44"/>
      <c r="P2" s="44"/>
      <c r="Q2" s="44"/>
      <c r="R2" s="44"/>
      <c r="S2" s="7"/>
    </row>
    <row r="3" spans="2:13" ht="20.25" customHeight="1" thickBot="1">
      <c r="B3" s="65"/>
      <c r="D3" s="225" t="str">
        <f>'[2]реквизиты'!$A$3</f>
        <v>January 27-30. 2012 , Uralsk, Kazakhstan</v>
      </c>
      <c r="E3" s="225"/>
      <c r="F3" s="225"/>
      <c r="G3" s="225"/>
      <c r="H3" s="225"/>
      <c r="I3" s="225"/>
      <c r="J3" s="225"/>
      <c r="K3" s="225"/>
      <c r="L3" s="65"/>
      <c r="M3" s="65"/>
    </row>
    <row r="4" spans="4:13" ht="19.5" customHeight="1" thickBot="1">
      <c r="D4" s="227" t="str">
        <f>'пр.взв.'!A4</f>
        <v>Weight category 52 kg </v>
      </c>
      <c r="E4" s="228"/>
      <c r="F4" s="228"/>
      <c r="G4" s="228"/>
      <c r="H4" s="228"/>
      <c r="I4" s="228"/>
      <c r="J4" s="228"/>
      <c r="K4" s="229"/>
      <c r="M4" s="58"/>
    </row>
    <row r="5" spans="1:3" ht="12.75" customHeight="1" thickBot="1">
      <c r="A5" s="152" t="s">
        <v>0</v>
      </c>
      <c r="B5" s="152"/>
      <c r="C5" s="4"/>
    </row>
    <row r="6" spans="1:14" ht="12.75" customHeight="1" thickBot="1">
      <c r="A6" s="159">
        <v>1</v>
      </c>
      <c r="B6" s="207" t="str">
        <f>VLOOKUP(A6,'пр.взв.'!B7:E38,2,FALSE)</f>
        <v>NIKITINA TATYANA</v>
      </c>
      <c r="C6" s="157">
        <f>VLOOKUP(A6,'пр.взв.'!B7:E38,3,FALSE)</f>
        <v>1984</v>
      </c>
      <c r="D6" s="157" t="str">
        <f>VLOOKUP(A6,'пр.взв.'!B7:E38,4,FALSE)</f>
        <v>RUS</v>
      </c>
      <c r="E6" s="10"/>
      <c r="F6" s="11"/>
      <c r="G6" s="11"/>
      <c r="H6" s="11"/>
      <c r="I6" s="11"/>
      <c r="J6" s="11"/>
      <c r="K6" s="230">
        <v>1</v>
      </c>
      <c r="L6" s="220">
        <f>I22</f>
        <v>2</v>
      </c>
      <c r="M6" s="195" t="str">
        <f>VLOOKUP(L6,'пр.взв.'!B7:E38,2,FALSE)</f>
        <v>VALEEVA LILIYA</v>
      </c>
      <c r="N6" s="163" t="str">
        <f>VLOOKUP(L6,'пр.взв.'!B7:E38,4,FALSE)</f>
        <v>RUS</v>
      </c>
    </row>
    <row r="7" spans="1:14" ht="12.75" customHeight="1">
      <c r="A7" s="160"/>
      <c r="B7" s="208"/>
      <c r="C7" s="158"/>
      <c r="D7" s="158"/>
      <c r="E7" s="72" t="s">
        <v>41</v>
      </c>
      <c r="F7" s="13"/>
      <c r="G7" s="13"/>
      <c r="H7" s="55"/>
      <c r="K7" s="226"/>
      <c r="L7" s="203"/>
      <c r="M7" s="196"/>
      <c r="N7" s="136"/>
    </row>
    <row r="8" spans="1:14" ht="12.75" customHeight="1" thickBot="1">
      <c r="A8" s="160">
        <v>9</v>
      </c>
      <c r="B8" s="198" t="e">
        <f>VLOOKUP(A8,'пр.взв.'!B7:E38,2,FALSE)</f>
        <v>#N/A</v>
      </c>
      <c r="C8" s="200" t="e">
        <f>VLOOKUP(A8,'пр.взв.'!B7:E38,3,FALSE)</f>
        <v>#N/A</v>
      </c>
      <c r="D8" s="200" t="e">
        <f>VLOOKUP(A8,'пр.взв.'!B7:E38,4,FALSE)</f>
        <v>#N/A</v>
      </c>
      <c r="E8" s="109"/>
      <c r="F8" s="18"/>
      <c r="G8" s="13"/>
      <c r="H8" s="11"/>
      <c r="K8" s="226">
        <v>2</v>
      </c>
      <c r="L8" s="202">
        <v>1</v>
      </c>
      <c r="M8" s="197" t="str">
        <f>VLOOKUP(L8,'пр.взв.'!B7:E38,2,FALSE)</f>
        <v>NIKITINA TATYANA</v>
      </c>
      <c r="N8" s="219" t="str">
        <f>VLOOKUP(L8,'пр.взв.'!B7:E38,4,FALSE)</f>
        <v>RUS</v>
      </c>
    </row>
    <row r="9" spans="1:14" ht="12.75" customHeight="1" thickBot="1">
      <c r="A9" s="166"/>
      <c r="B9" s="199"/>
      <c r="C9" s="201"/>
      <c r="D9" s="201"/>
      <c r="E9" s="15"/>
      <c r="F9" s="19"/>
      <c r="G9" s="72" t="s">
        <v>41</v>
      </c>
      <c r="H9" s="11"/>
      <c r="K9" s="226"/>
      <c r="L9" s="203"/>
      <c r="M9" s="196"/>
      <c r="N9" s="136"/>
    </row>
    <row r="10" spans="1:14" ht="12.75" customHeight="1" thickBot="1">
      <c r="A10" s="159">
        <v>5</v>
      </c>
      <c r="B10" s="207" t="str">
        <f>VLOOKUP(A10,'пр.взв.'!B7:E38,2,FALSE)</f>
        <v>KARCHAYEVA KHALIMA</v>
      </c>
      <c r="C10" s="157">
        <f>VLOOKUP(A10,'пр.взв.'!B7:E38,3,FALSE)</f>
        <v>1993</v>
      </c>
      <c r="D10" s="163" t="str">
        <f>VLOOKUP(A10,'пр.взв.'!B7:E38,4,FALSE)</f>
        <v>KAZ</v>
      </c>
      <c r="E10" s="10"/>
      <c r="F10" s="19"/>
      <c r="G10" s="109"/>
      <c r="H10" s="24"/>
      <c r="I10" s="11"/>
      <c r="K10" s="226">
        <v>3</v>
      </c>
      <c r="L10" s="202" t="str">
        <f>C45</f>
        <v>3</v>
      </c>
      <c r="M10" s="197" t="str">
        <f>'пр.взв.'!C7</f>
        <v>KASHKUNOVA KENZHEZARU</v>
      </c>
      <c r="N10" s="219" t="str">
        <f>'пр.взв.'!E7</f>
        <v>KAZ</v>
      </c>
    </row>
    <row r="11" spans="1:14" ht="12.75" customHeight="1">
      <c r="A11" s="160"/>
      <c r="B11" s="208"/>
      <c r="C11" s="158"/>
      <c r="D11" s="136"/>
      <c r="E11" s="72" t="s">
        <v>42</v>
      </c>
      <c r="F11" s="22"/>
      <c r="G11" s="13"/>
      <c r="H11" s="23"/>
      <c r="I11" s="11"/>
      <c r="J11" s="11"/>
      <c r="K11" s="226"/>
      <c r="L11" s="203"/>
      <c r="M11" s="196"/>
      <c r="N11" s="136"/>
    </row>
    <row r="12" spans="1:14" ht="12.75" customHeight="1" thickBot="1">
      <c r="A12" s="160">
        <v>13</v>
      </c>
      <c r="B12" s="198" t="e">
        <f>VLOOKUP(A12,'пр.взв.'!B7:E38,2,FALSE)</f>
        <v>#N/A</v>
      </c>
      <c r="C12" s="200" t="e">
        <f>VLOOKUP(A12,'пр.взв.'!B7:E38,3,FALSE)</f>
        <v>#N/A</v>
      </c>
      <c r="D12" s="200" t="e">
        <f>VLOOKUP(A12,'пр.взв.'!B7:E38,4,FALSE)</f>
        <v>#N/A</v>
      </c>
      <c r="E12" s="109"/>
      <c r="F12" s="13"/>
      <c r="G12" s="13"/>
      <c r="H12" s="23"/>
      <c r="I12" s="26"/>
      <c r="J12" s="27"/>
      <c r="K12" s="226">
        <v>4</v>
      </c>
      <c r="L12" s="202">
        <v>4</v>
      </c>
      <c r="M12" s="197" t="str">
        <f>VLOOKUP(L12,'пр.взв.'!B7:E38,2,FALSE)</f>
        <v>TURMUKHANOVA GULMIRA</v>
      </c>
      <c r="N12" s="219" t="str">
        <f>VLOOKUP(L12,'пр.взв.'!B7:E38,4,FALSE)</f>
        <v>KAZ</v>
      </c>
    </row>
    <row r="13" spans="1:14" ht="12.75" customHeight="1" thickBot="1">
      <c r="A13" s="166"/>
      <c r="B13" s="199"/>
      <c r="C13" s="201"/>
      <c r="D13" s="201"/>
      <c r="E13" s="15"/>
      <c r="F13" s="167"/>
      <c r="G13" s="167"/>
      <c r="H13" s="23"/>
      <c r="I13" s="113">
        <v>1</v>
      </c>
      <c r="J13" s="11"/>
      <c r="K13" s="226"/>
      <c r="L13" s="203"/>
      <c r="M13" s="196"/>
      <c r="N13" s="136"/>
    </row>
    <row r="14" spans="1:14" ht="12.75" customHeight="1" thickBot="1">
      <c r="A14" s="159">
        <v>3</v>
      </c>
      <c r="B14" s="207" t="str">
        <f>VLOOKUP(A14,'пр.взв.'!B7:E38,2,FALSE)</f>
        <v>KASHKUNOVA KENZHEZARU</v>
      </c>
      <c r="C14" s="163">
        <f>VLOOKUP(A14,'пр.взв.'!B7:E38,3,FALSE)</f>
        <v>1989</v>
      </c>
      <c r="D14" s="163" t="str">
        <f>VLOOKUP(A14,'пр.взв.'!B7:E38,4,FALSE)</f>
        <v>KAZ</v>
      </c>
      <c r="E14" s="10"/>
      <c r="F14" s="13"/>
      <c r="G14" s="13"/>
      <c r="H14" s="23"/>
      <c r="I14" s="109"/>
      <c r="J14" s="11"/>
      <c r="K14" s="204" t="s">
        <v>47</v>
      </c>
      <c r="L14" s="202">
        <v>5</v>
      </c>
      <c r="M14" s="205" t="str">
        <f>VLOOKUP(L14,'пр.взв.'!B7:E38,2,FALSE)</f>
        <v>KARCHAYEVA KHALIMA</v>
      </c>
      <c r="N14" s="219" t="str">
        <f>VLOOKUP(L14,'пр.взв.'!B7:E38,4,FALSE)</f>
        <v>KAZ</v>
      </c>
    </row>
    <row r="15" spans="1:14" ht="12.75" customHeight="1">
      <c r="A15" s="160"/>
      <c r="B15" s="208"/>
      <c r="C15" s="136"/>
      <c r="D15" s="136"/>
      <c r="E15" s="72" t="s">
        <v>43</v>
      </c>
      <c r="F15" s="13"/>
      <c r="G15" s="13"/>
      <c r="H15" s="23"/>
      <c r="I15" s="73"/>
      <c r="J15" s="11"/>
      <c r="K15" s="204"/>
      <c r="L15" s="203"/>
      <c r="M15" s="206"/>
      <c r="N15" s="136"/>
    </row>
    <row r="16" spans="1:14" ht="12.75" customHeight="1" thickBot="1">
      <c r="A16" s="160">
        <v>11</v>
      </c>
      <c r="B16" s="198" t="e">
        <f>VLOOKUP(A16,'пр.взв.'!B7:E38,2,FALSE)</f>
        <v>#N/A</v>
      </c>
      <c r="C16" s="200" t="e">
        <f>VLOOKUP(A16,'пр.взв.'!B7:E38,3,FALSE)</f>
        <v>#N/A</v>
      </c>
      <c r="D16" s="200" t="e">
        <f>VLOOKUP(A16,'пр.взв.'!B7:E38,4,FALSE)</f>
        <v>#N/A</v>
      </c>
      <c r="E16" s="109"/>
      <c r="F16" s="18"/>
      <c r="G16" s="13"/>
      <c r="H16" s="23"/>
      <c r="I16" s="23"/>
      <c r="J16" s="11"/>
      <c r="K16" s="204" t="s">
        <v>47</v>
      </c>
      <c r="L16" s="202">
        <v>6</v>
      </c>
      <c r="M16" s="197" t="str">
        <f>VLOOKUP(L16,'пр.взв.'!B7:E38,2,FALSE)</f>
        <v>KOPTILEUOVA ZHANYLSYN</v>
      </c>
      <c r="N16" s="219" t="str">
        <f>VLOOKUP(L16,'пр.взв.'!B7:E38,4,FALSE)</f>
        <v>KAZ</v>
      </c>
    </row>
    <row r="17" spans="1:14" ht="12.75" customHeight="1" thickBot="1">
      <c r="A17" s="166"/>
      <c r="B17" s="199"/>
      <c r="C17" s="201"/>
      <c r="D17" s="201"/>
      <c r="E17" s="15"/>
      <c r="F17" s="19"/>
      <c r="G17" s="72" t="s">
        <v>43</v>
      </c>
      <c r="H17" s="25"/>
      <c r="I17" s="23"/>
      <c r="J17" s="11"/>
      <c r="K17" s="204"/>
      <c r="L17" s="203"/>
      <c r="M17" s="196"/>
      <c r="N17" s="136"/>
    </row>
    <row r="18" spans="1:14" ht="12.75" customHeight="1" thickBot="1">
      <c r="A18" s="159">
        <v>7</v>
      </c>
      <c r="B18" s="212" t="e">
        <f>VLOOKUP(A18,'пр.взв.'!B7:E38,2,FALSE)</f>
        <v>#N/A</v>
      </c>
      <c r="C18" s="214" t="e">
        <f>VLOOKUP(A18,'пр.взв.'!B7:E38,3,FALSE)</f>
        <v>#N/A</v>
      </c>
      <c r="D18" s="214" t="e">
        <f>VLOOKUP(A18,'пр.взв.'!B7:E38,4,FALSE)</f>
        <v>#N/A</v>
      </c>
      <c r="E18" s="10"/>
      <c r="F18" s="20"/>
      <c r="G18" s="109"/>
      <c r="H18" s="8"/>
      <c r="I18" s="40"/>
      <c r="J18" s="8"/>
      <c r="K18" s="209">
        <v>7</v>
      </c>
      <c r="L18" s="217"/>
      <c r="M18" s="210" t="e">
        <f>VLOOKUP(L18,'пр.взв.'!B7:E38,2,FALSE)</f>
        <v>#N/A</v>
      </c>
      <c r="N18" s="217" t="e">
        <f>VLOOKUP(L18,'пр.взв.'!B7:E38,4,FALSE)</f>
        <v>#N/A</v>
      </c>
    </row>
    <row r="19" spans="1:14" ht="12.75" customHeight="1">
      <c r="A19" s="160"/>
      <c r="B19" s="213"/>
      <c r="C19" s="215"/>
      <c r="D19" s="215"/>
      <c r="E19" s="72"/>
      <c r="F19" s="21"/>
      <c r="G19" s="15"/>
      <c r="H19" s="16"/>
      <c r="I19" s="23"/>
      <c r="J19" s="16"/>
      <c r="K19" s="209"/>
      <c r="L19" s="218"/>
      <c r="M19" s="211"/>
      <c r="N19" s="218"/>
    </row>
    <row r="20" spans="1:14" ht="13.5" customHeight="1" thickBot="1">
      <c r="A20" s="160">
        <v>15</v>
      </c>
      <c r="B20" s="198" t="e">
        <f>VLOOKUP(A20,'пр.взв.'!B7:E38,2,FALSE)</f>
        <v>#N/A</v>
      </c>
      <c r="C20" s="200" t="e">
        <f>VLOOKUP(A20,'пр.взв.'!B7:E38,3,FALSE)</f>
        <v>#N/A</v>
      </c>
      <c r="D20" s="200" t="e">
        <f>VLOOKUP(A20,'пр.взв.'!B7:E38,4,FALSE)</f>
        <v>#N/A</v>
      </c>
      <c r="E20" s="109"/>
      <c r="F20" s="15"/>
      <c r="G20" s="15"/>
      <c r="H20" s="16"/>
      <c r="I20" s="23"/>
      <c r="J20" s="16"/>
      <c r="K20" s="216">
        <v>8</v>
      </c>
      <c r="L20" s="217"/>
      <c r="M20" s="210" t="e">
        <f>VLOOKUP(L20,'пр.взв.'!B7:E38,2,FALSE)</f>
        <v>#N/A</v>
      </c>
      <c r="N20" s="217" t="e">
        <f>VLOOKUP(L20,'пр.взв.'!B7:E38,4,FALSE)</f>
        <v>#N/A</v>
      </c>
    </row>
    <row r="21" spans="1:14" ht="12" customHeight="1" thickBot="1">
      <c r="A21" s="166"/>
      <c r="B21" s="199"/>
      <c r="C21" s="201"/>
      <c r="D21" s="201"/>
      <c r="E21" s="15"/>
      <c r="F21" s="10"/>
      <c r="G21" s="10"/>
      <c r="H21" s="16"/>
      <c r="I21" s="23"/>
      <c r="J21" s="16"/>
      <c r="K21" s="216"/>
      <c r="L21" s="218"/>
      <c r="M21" s="211"/>
      <c r="N21" s="218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2</v>
      </c>
      <c r="K22" s="216">
        <v>9</v>
      </c>
      <c r="L22" s="217"/>
      <c r="M22" s="210" t="e">
        <f>VLOOKUP(L22,'пр.взв.'!B7:E38,2,FALSE)</f>
        <v>#N/A</v>
      </c>
      <c r="N22" s="217" t="e">
        <f>VLOOKUP(L22,'пр.взв.'!B7:E38,4,FALSE)</f>
        <v>#N/A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16"/>
      <c r="L23" s="218"/>
      <c r="M23" s="211"/>
      <c r="N23" s="218"/>
    </row>
    <row r="24" spans="1:14" ht="12" customHeight="1" thickBot="1">
      <c r="A24" s="159">
        <v>2</v>
      </c>
      <c r="B24" s="207" t="str">
        <f>VLOOKUP(A24,'пр.взв.'!B7:E38,2,FALSE)</f>
        <v>VALEEVA LILIYA</v>
      </c>
      <c r="C24" s="157">
        <f>VLOOKUP(A24,'пр.взв.'!B7:E38,3,FALSE)</f>
        <v>1988</v>
      </c>
      <c r="D24" s="157" t="str">
        <f>VLOOKUP(A24,'пр.взв.'!B7:E38,4,FALSE)</f>
        <v>RUS</v>
      </c>
      <c r="E24" s="10"/>
      <c r="F24" s="11"/>
      <c r="G24" s="11"/>
      <c r="H24" s="11"/>
      <c r="I24" s="23"/>
      <c r="K24" s="216">
        <v>10</v>
      </c>
      <c r="L24" s="217"/>
      <c r="M24" s="210" t="e">
        <f>VLOOKUP(L24,'пр.взв.'!B7:E38,2,FALSE)</f>
        <v>#N/A</v>
      </c>
      <c r="N24" s="217" t="e">
        <f>VLOOKUP(L24,'пр.взв.'!B7:E38,4,FALSE)</f>
        <v>#N/A</v>
      </c>
    </row>
    <row r="25" spans="1:14" ht="12" customHeight="1">
      <c r="A25" s="160"/>
      <c r="B25" s="208"/>
      <c r="C25" s="158"/>
      <c r="D25" s="158"/>
      <c r="E25" s="72" t="s">
        <v>44</v>
      </c>
      <c r="F25" s="13"/>
      <c r="G25" s="13"/>
      <c r="H25" s="55"/>
      <c r="I25" s="30"/>
      <c r="K25" s="216"/>
      <c r="L25" s="218"/>
      <c r="M25" s="211"/>
      <c r="N25" s="218"/>
    </row>
    <row r="26" spans="1:14" ht="12" customHeight="1" thickBot="1">
      <c r="A26" s="160">
        <v>10</v>
      </c>
      <c r="B26" s="198" t="e">
        <f>VLOOKUP(A26,'пр.взв.'!B7:E38,2,FALSE)</f>
        <v>#N/A</v>
      </c>
      <c r="C26" s="200" t="e">
        <f>VLOOKUP(A26,'пр.взв.'!B7:E38,3,FALSE)</f>
        <v>#N/A</v>
      </c>
      <c r="D26" s="200" t="e">
        <f>VLOOKUP(A26,'пр.взв.'!B7:E38,4,FALSE)</f>
        <v>#N/A</v>
      </c>
      <c r="E26" s="109"/>
      <c r="F26" s="18"/>
      <c r="G26" s="13"/>
      <c r="H26" s="11"/>
      <c r="I26" s="30"/>
      <c r="K26" s="216">
        <v>11</v>
      </c>
      <c r="L26" s="217"/>
      <c r="M26" s="210" t="e">
        <f>VLOOKUP(L26,'пр.взв.'!B7:E38,2,FALSE)</f>
        <v>#N/A</v>
      </c>
      <c r="N26" s="217" t="e">
        <f>VLOOKUP(L26,'пр.взв.'!B7:E38,4,FALSE)</f>
        <v>#N/A</v>
      </c>
    </row>
    <row r="27" spans="1:14" ht="12" customHeight="1" thickBot="1">
      <c r="A27" s="166"/>
      <c r="B27" s="199"/>
      <c r="C27" s="201"/>
      <c r="D27" s="201"/>
      <c r="E27" s="15"/>
      <c r="F27" s="19"/>
      <c r="G27" s="72" t="s">
        <v>44</v>
      </c>
      <c r="H27" s="11"/>
      <c r="I27" s="30"/>
      <c r="K27" s="216"/>
      <c r="L27" s="218"/>
      <c r="M27" s="211"/>
      <c r="N27" s="218"/>
    </row>
    <row r="28" spans="1:14" ht="12" customHeight="1" thickBot="1">
      <c r="A28" s="159">
        <v>6</v>
      </c>
      <c r="B28" s="207" t="str">
        <f>VLOOKUP(A28,'пр.взв.'!B7:E38,2,FALSE)</f>
        <v>KOPTILEUOVA ZHANYLSYN</v>
      </c>
      <c r="C28" s="157">
        <f>VLOOKUP(A28,'пр.взв.'!B7:E38,3,FALSE)</f>
        <v>1987</v>
      </c>
      <c r="D28" s="163" t="str">
        <f>VLOOKUP(A28,'пр.взв.'!B7:E38,4,FALSE)</f>
        <v>KAZ</v>
      </c>
      <c r="E28" s="10"/>
      <c r="F28" s="19"/>
      <c r="G28" s="109"/>
      <c r="H28" s="24"/>
      <c r="I28" s="23"/>
      <c r="K28" s="216">
        <v>12</v>
      </c>
      <c r="L28" s="217"/>
      <c r="M28" s="210" t="e">
        <f>VLOOKUP(L28,'пр.взв.'!B7:E38,2,FALSE)</f>
        <v>#N/A</v>
      </c>
      <c r="N28" s="217" t="e">
        <f>VLOOKUP(L28,'пр.взв.'!B7:E38,4,FALSE)</f>
        <v>#N/A</v>
      </c>
    </row>
    <row r="29" spans="1:14" ht="12" customHeight="1">
      <c r="A29" s="160"/>
      <c r="B29" s="208"/>
      <c r="C29" s="158"/>
      <c r="D29" s="136"/>
      <c r="E29" s="72" t="s">
        <v>45</v>
      </c>
      <c r="F29" s="22"/>
      <c r="G29" s="13"/>
      <c r="H29" s="23"/>
      <c r="I29" s="23"/>
      <c r="J29" s="11"/>
      <c r="K29" s="216"/>
      <c r="L29" s="218"/>
      <c r="M29" s="211"/>
      <c r="N29" s="218"/>
    </row>
    <row r="30" spans="1:14" ht="12" customHeight="1" thickBot="1">
      <c r="A30" s="160">
        <v>14</v>
      </c>
      <c r="B30" s="198" t="e">
        <f>VLOOKUP(A30,'пр.взв.'!B7:E38,2,FALSE)</f>
        <v>#N/A</v>
      </c>
      <c r="C30" s="200" t="e">
        <f>VLOOKUP(A30,'пр.взв.'!B7:E38,3,FALSE)</f>
        <v>#N/A</v>
      </c>
      <c r="D30" s="200" t="e">
        <f>VLOOKUP(A30,'пр.взв.'!B7:E38,4,FALSE)</f>
        <v>#N/A</v>
      </c>
      <c r="E30" s="109"/>
      <c r="F30" s="13"/>
      <c r="G30" s="13"/>
      <c r="H30" s="23"/>
      <c r="I30" s="71"/>
      <c r="J30" s="27"/>
      <c r="K30" s="216">
        <v>13</v>
      </c>
      <c r="L30" s="217"/>
      <c r="M30" s="210" t="e">
        <f>VLOOKUP(L30,'пр.взв.'!B7:E38,2,FALSE)</f>
        <v>#N/A</v>
      </c>
      <c r="N30" s="217" t="e">
        <f>VLOOKUP(L30,'пр.взв.'!B7:E38,4,FALSE)</f>
        <v>#N/A</v>
      </c>
    </row>
    <row r="31" spans="1:14" ht="12" customHeight="1" thickBot="1">
      <c r="A31" s="166"/>
      <c r="B31" s="199"/>
      <c r="C31" s="201"/>
      <c r="D31" s="201"/>
      <c r="E31" s="15"/>
      <c r="F31" s="167"/>
      <c r="G31" s="167"/>
      <c r="H31" s="23"/>
      <c r="I31" s="113">
        <v>2</v>
      </c>
      <c r="J31" s="11"/>
      <c r="K31" s="216"/>
      <c r="L31" s="218"/>
      <c r="M31" s="211"/>
      <c r="N31" s="218"/>
    </row>
    <row r="32" spans="1:14" ht="12" customHeight="1" thickBot="1">
      <c r="A32" s="159">
        <v>4</v>
      </c>
      <c r="B32" s="207" t="str">
        <f>VLOOKUP(A32,'пр.взв.'!B7:E38,2,FALSE)</f>
        <v>TURMUKHANOVA GULMIRA</v>
      </c>
      <c r="C32" s="163">
        <f>VLOOKUP(A32,'пр.взв.'!B7:E38,3,FALSE)</f>
        <v>1990</v>
      </c>
      <c r="D32" s="163" t="str">
        <f>VLOOKUP(A32,'пр.взв.'!B7:E38,4,FALSE)</f>
        <v>KAZ</v>
      </c>
      <c r="E32" s="10"/>
      <c r="F32" s="13"/>
      <c r="G32" s="13"/>
      <c r="H32" s="23"/>
      <c r="I32" s="109"/>
      <c r="J32" s="11"/>
      <c r="K32" s="216">
        <v>14</v>
      </c>
      <c r="L32" s="217"/>
      <c r="M32" s="210" t="e">
        <f>VLOOKUP(L32,'пр.взв.'!B7:E38,2,FALSE)</f>
        <v>#N/A</v>
      </c>
      <c r="N32" s="217" t="e">
        <f>VLOOKUP(L32,'пр.взв.'!B7:E38,4,FALSE)</f>
        <v>#N/A</v>
      </c>
    </row>
    <row r="33" spans="1:14" ht="12" customHeight="1">
      <c r="A33" s="160"/>
      <c r="B33" s="208"/>
      <c r="C33" s="136"/>
      <c r="D33" s="136"/>
      <c r="E33" s="72" t="s">
        <v>46</v>
      </c>
      <c r="F33" s="13"/>
      <c r="G33" s="13"/>
      <c r="H33" s="23"/>
      <c r="I33" s="11"/>
      <c r="J33" s="11"/>
      <c r="K33" s="216"/>
      <c r="L33" s="218"/>
      <c r="M33" s="211"/>
      <c r="N33" s="218"/>
    </row>
    <row r="34" spans="1:14" ht="12" customHeight="1" thickBot="1">
      <c r="A34" s="160">
        <v>12</v>
      </c>
      <c r="B34" s="198" t="e">
        <f>VLOOKUP(A34,'пр.взв.'!B7:E38,2,FALSE)</f>
        <v>#N/A</v>
      </c>
      <c r="C34" s="200" t="e">
        <f>VLOOKUP(A34,'пр.взв.'!B7:E38,3,FALSE)</f>
        <v>#N/A</v>
      </c>
      <c r="D34" s="200" t="e">
        <f>VLOOKUP(A34,'пр.взв.'!B7:E38,4,FALSE)</f>
        <v>#N/A</v>
      </c>
      <c r="E34" s="109"/>
      <c r="F34" s="18"/>
      <c r="G34" s="13"/>
      <c r="H34" s="23"/>
      <c r="I34" s="11"/>
      <c r="J34" s="11"/>
      <c r="K34" s="216">
        <v>15</v>
      </c>
      <c r="L34" s="217"/>
      <c r="M34" s="210" t="e">
        <f>VLOOKUP(L34,'пр.взв.'!B7:E38,2,FALSE)</f>
        <v>#N/A</v>
      </c>
      <c r="N34" s="217" t="e">
        <f>VLOOKUP(L34,'пр.взв.'!B7:E38,4,FALSE)</f>
        <v>#N/A</v>
      </c>
    </row>
    <row r="35" spans="1:14" ht="12" customHeight="1" thickBot="1">
      <c r="A35" s="166"/>
      <c r="B35" s="199"/>
      <c r="C35" s="201"/>
      <c r="D35" s="201"/>
      <c r="E35" s="15"/>
      <c r="F35" s="19"/>
      <c r="G35" s="72" t="s">
        <v>46</v>
      </c>
      <c r="H35" s="25"/>
      <c r="I35" s="11"/>
      <c r="J35" s="11"/>
      <c r="K35" s="216"/>
      <c r="L35" s="218"/>
      <c r="M35" s="211"/>
      <c r="N35" s="218"/>
    </row>
    <row r="36" spans="1:16" ht="13.5" customHeight="1" thickBot="1">
      <c r="A36" s="159">
        <v>8</v>
      </c>
      <c r="B36" s="212" t="e">
        <f>VLOOKUP(A36,'пр.взв.'!B7:E38,2,FALSE)</f>
        <v>#N/A</v>
      </c>
      <c r="C36" s="214" t="e">
        <f>VLOOKUP(A36,'пр.взв.'!B7:E38,3,FALSE)</f>
        <v>#N/A</v>
      </c>
      <c r="D36" s="214" t="e">
        <f>VLOOKUP(A36,'пр.взв.'!B7:E38,4,FALSE)</f>
        <v>#N/A</v>
      </c>
      <c r="E36" s="10"/>
      <c r="F36" s="20"/>
      <c r="G36" s="109"/>
      <c r="H36" s="8"/>
      <c r="I36" s="8"/>
      <c r="J36" s="11"/>
      <c r="K36" s="216">
        <v>16</v>
      </c>
      <c r="L36" s="217"/>
      <c r="M36" s="210" t="e">
        <f>VLOOKUP(L36,'пр.взв.'!B7:E42,2,FALSE)</f>
        <v>#N/A</v>
      </c>
      <c r="N36" s="217" t="e">
        <f>VLOOKUP(L36,'пр.взв.'!B7:E42,4,FALSE)</f>
        <v>#N/A</v>
      </c>
      <c r="O36" s="56"/>
      <c r="P36" s="3"/>
    </row>
    <row r="37" spans="1:16" ht="11.25" customHeight="1">
      <c r="A37" s="160"/>
      <c r="B37" s="213"/>
      <c r="C37" s="215"/>
      <c r="D37" s="215"/>
      <c r="E37" s="72"/>
      <c r="F37" s="21"/>
      <c r="G37" s="15"/>
      <c r="H37" s="16"/>
      <c r="I37" s="16"/>
      <c r="J37" s="11"/>
      <c r="K37" s="216"/>
      <c r="L37" s="218"/>
      <c r="M37" s="211"/>
      <c r="N37" s="218"/>
      <c r="P37" s="3"/>
    </row>
    <row r="38" spans="1:16" ht="12.75" customHeight="1" thickBot="1">
      <c r="A38" s="160">
        <v>16</v>
      </c>
      <c r="B38" s="198" t="e">
        <f>VLOOKUP(A38,'пр.взв.'!B7:E38,2,FALSE)</f>
        <v>#N/A</v>
      </c>
      <c r="C38" s="200" t="e">
        <f>VLOOKUP(A38,'пр.взв.'!B7:E38,3,FALSE)</f>
        <v>#N/A</v>
      </c>
      <c r="D38" s="200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6"/>
      <c r="B39" s="199"/>
      <c r="C39" s="201"/>
      <c r="D39" s="201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233">
        <v>3</v>
      </c>
      <c r="B43" s="3"/>
      <c r="C43" s="3"/>
      <c r="O43" s="66"/>
      <c r="P43" s="68"/>
    </row>
    <row r="44" spans="1:16" ht="18.75" customHeight="1" thickBot="1">
      <c r="A44" s="234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43</v>
      </c>
      <c r="D45" s="77"/>
      <c r="E45" s="59" t="str">
        <f>'[2]реквизиты'!$A$8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'[2]реквизиты'!$G$8</f>
        <v>B.Zhumagaliyev</v>
      </c>
      <c r="N45" s="49" t="str">
        <f>'[2]реквизиты'!$G$9</f>
        <v>/ KAZ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 ht="12.75">
      <c r="A47" s="233">
        <v>4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34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HYPERLINK('[1]реквизиты'!$A$22)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'[2]реквизиты'!$G$10</f>
        <v>N.Tumenov</v>
      </c>
      <c r="N50" s="50" t="str">
        <f>'[2]реквизиты'!$G$11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231"/>
      <c r="F54" s="231"/>
      <c r="O54" s="67"/>
      <c r="P54" s="3"/>
    </row>
    <row r="55" spans="1:16" ht="12.75">
      <c r="A55" s="66"/>
      <c r="B55" s="3"/>
      <c r="C55" s="3"/>
      <c r="D55" s="3"/>
      <c r="E55" s="232"/>
      <c r="F55" s="232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A38:A39"/>
    <mergeCell ref="B38:B39"/>
    <mergeCell ref="C38:C39"/>
    <mergeCell ref="D38:D39"/>
    <mergeCell ref="E54:F54"/>
    <mergeCell ref="E55:F55"/>
    <mergeCell ref="A43:A44"/>
    <mergeCell ref="A47:A48"/>
    <mergeCell ref="M36:M37"/>
    <mergeCell ref="F31:G31"/>
    <mergeCell ref="D14:D15"/>
    <mergeCell ref="D20:D21"/>
    <mergeCell ref="D18:D19"/>
    <mergeCell ref="K36:K37"/>
    <mergeCell ref="L36:L37"/>
    <mergeCell ref="C36:C37"/>
    <mergeCell ref="D36:D37"/>
    <mergeCell ref="B36:B37"/>
    <mergeCell ref="L20:L21"/>
    <mergeCell ref="N36:N37"/>
    <mergeCell ref="K6:K7"/>
    <mergeCell ref="K8:K9"/>
    <mergeCell ref="K10:K11"/>
    <mergeCell ref="L22:L23"/>
    <mergeCell ref="K30:K31"/>
    <mergeCell ref="M26:M27"/>
    <mergeCell ref="N32:N33"/>
    <mergeCell ref="L30:L31"/>
    <mergeCell ref="N16:N17"/>
    <mergeCell ref="D1:K1"/>
    <mergeCell ref="D2:K2"/>
    <mergeCell ref="D3:K3"/>
    <mergeCell ref="K22:K23"/>
    <mergeCell ref="K12:K13"/>
    <mergeCell ref="K20:K21"/>
    <mergeCell ref="K16:K17"/>
    <mergeCell ref="D4:K4"/>
    <mergeCell ref="D10:D11"/>
    <mergeCell ref="D12:D13"/>
    <mergeCell ref="N6:N7"/>
    <mergeCell ref="L16:L17"/>
    <mergeCell ref="L18:L19"/>
    <mergeCell ref="M30:M31"/>
    <mergeCell ref="L28:L29"/>
    <mergeCell ref="M20:M21"/>
    <mergeCell ref="N30:N31"/>
    <mergeCell ref="N18:N19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K32:K33"/>
    <mergeCell ref="M32:M33"/>
    <mergeCell ref="K28:K29"/>
    <mergeCell ref="N8:N9"/>
    <mergeCell ref="N10:N11"/>
    <mergeCell ref="N12:N13"/>
    <mergeCell ref="N14:N15"/>
    <mergeCell ref="N28:N29"/>
    <mergeCell ref="M22:M23"/>
    <mergeCell ref="M10:M11"/>
    <mergeCell ref="K24:K25"/>
    <mergeCell ref="M24:M25"/>
    <mergeCell ref="K26:K27"/>
    <mergeCell ref="L26:L27"/>
    <mergeCell ref="L24:L25"/>
    <mergeCell ref="B28:B29"/>
    <mergeCell ref="C28:C29"/>
    <mergeCell ref="D28:D29"/>
    <mergeCell ref="B30:B31"/>
    <mergeCell ref="C30:C31"/>
    <mergeCell ref="M34:M35"/>
    <mergeCell ref="L32:L33"/>
    <mergeCell ref="L34:L35"/>
    <mergeCell ref="M28:M29"/>
    <mergeCell ref="B34:B35"/>
    <mergeCell ref="C34:C35"/>
    <mergeCell ref="D34:D35"/>
    <mergeCell ref="K34:K35"/>
    <mergeCell ref="D30:D31"/>
    <mergeCell ref="B32:B33"/>
    <mergeCell ref="C32:C33"/>
    <mergeCell ref="D32:D33"/>
    <mergeCell ref="B24:B25"/>
    <mergeCell ref="C24:C25"/>
    <mergeCell ref="D24:D25"/>
    <mergeCell ref="B26:B27"/>
    <mergeCell ref="C26:C27"/>
    <mergeCell ref="D26:D27"/>
    <mergeCell ref="A32:A33"/>
    <mergeCell ref="A34:A35"/>
    <mergeCell ref="A36:A37"/>
    <mergeCell ref="A24:A25"/>
    <mergeCell ref="A26:A27"/>
    <mergeCell ref="A28:A29"/>
    <mergeCell ref="A30:A31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A14:A15"/>
    <mergeCell ref="A5:B5"/>
    <mergeCell ref="B6:B7"/>
    <mergeCell ref="C6:C7"/>
    <mergeCell ref="A6:A7"/>
    <mergeCell ref="A8:A9"/>
    <mergeCell ref="A10:A11"/>
    <mergeCell ref="B10:B11"/>
    <mergeCell ref="A12:A13"/>
    <mergeCell ref="F13:G13"/>
    <mergeCell ref="B12:B13"/>
    <mergeCell ref="C12:C13"/>
    <mergeCell ref="K18:K19"/>
    <mergeCell ref="M18:M19"/>
    <mergeCell ref="M16:M17"/>
    <mergeCell ref="C10:C11"/>
    <mergeCell ref="D16:D17"/>
    <mergeCell ref="M12:M13"/>
    <mergeCell ref="L14:L15"/>
    <mergeCell ref="K14:K15"/>
    <mergeCell ref="M14:M15"/>
    <mergeCell ref="B14:B15"/>
    <mergeCell ref="C14:C15"/>
    <mergeCell ref="M6:M7"/>
    <mergeCell ref="M8:M9"/>
    <mergeCell ref="B8:B9"/>
    <mergeCell ref="C8:C9"/>
    <mergeCell ref="D8:D9"/>
    <mergeCell ref="D6:D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2012-01-29T11:16:02Z</cp:lastPrinted>
  <dcterms:created xsi:type="dcterms:W3CDTF">1996-10-08T23:32:33Z</dcterms:created>
  <dcterms:modified xsi:type="dcterms:W3CDTF">2012-03-12T09:03:00Z</dcterms:modified>
  <cp:category/>
  <cp:version/>
  <cp:contentType/>
  <cp:contentStatus/>
</cp:coreProperties>
</file>