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Итоговый протокол" sheetId="2" r:id="rId2"/>
    <sheet name="ПОЛУФИНАЛ ФИНАЛ" sheetId="3" r:id="rId3"/>
    <sheet name="наградной лист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<sst xmlns="http://schemas.openxmlformats.org/spreadsheetml/2006/main" count="316" uniqueCount="169">
  <si>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</si>
  <si>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</si>
  <si>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</si>
  <si>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</si>
  <si>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</si>
  <si>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</si>
  <si>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</si>
  <si>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</si>
  <si>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</si>
  <si>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</si>
  <si>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</si>
  <si>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</si>
  <si>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</si>
  <si>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</si>
  <si>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</si>
  <si>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</si>
  <si>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</si>
  <si>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</si>
  <si>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</si>
  <si>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</si>
  <si>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</si>
  <si>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</si>
  <si>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</si>
  <si>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</si>
  <si>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</si>
  <si>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</si>
  <si>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</si>
  <si>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</si>
  <si>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</si>
  <si>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</si>
  <si>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</si>
  <si>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</si>
  <si>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</si>
  <si>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</si>
  <si>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</si>
  <si>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</si>
  <si>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</si>
  <si>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</si>
  <si>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</si>
  <si>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</si>
  <si>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</si>
  <si>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</si>
  <si>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</si>
  <si>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</si>
  <si>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</si>
  <si>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</si>
  <si>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в.к. 60  кг.</t>
  </si>
  <si>
    <t>КУЛЬМАМЕТОВА Алия Хакимчановна</t>
  </si>
  <si>
    <t>УФО Свердловская Н.Тагил ПР</t>
  </si>
  <si>
    <t>003283054</t>
  </si>
  <si>
    <t>Матвеев СВ</t>
  </si>
  <si>
    <t>ПОНОМАРЕВА Юлия Владимировна</t>
  </si>
  <si>
    <t>ДЕНИСОВА Кристина Ильинична</t>
  </si>
  <si>
    <t>18.11.90 кмс</t>
  </si>
  <si>
    <t>ПФО Оренбургская Бугуруслан ПР</t>
  </si>
  <si>
    <t>000823</t>
  </si>
  <si>
    <t>Мухаметдинов РР</t>
  </si>
  <si>
    <t>ПФО Пермский Березники МО</t>
  </si>
  <si>
    <t>БУРЦЕВА Светлана Викторовна</t>
  </si>
  <si>
    <t>14.11.84 мс</t>
  </si>
  <si>
    <t>000442 5704374673.</t>
  </si>
  <si>
    <t>Рахмуллин ВВ</t>
  </si>
  <si>
    <t>БЫСТРЕМОВИЧ Ирина Викторовна</t>
  </si>
  <si>
    <t>20.01.92 МС</t>
  </si>
  <si>
    <t>С. Петербург МО</t>
  </si>
  <si>
    <t>003359</t>
  </si>
  <si>
    <t>Еремина ЕП Никишов ВВ</t>
  </si>
  <si>
    <t>29.05.89 кмс</t>
  </si>
  <si>
    <t>С.Петербург ВС</t>
  </si>
  <si>
    <t>000872  4009812900.</t>
  </si>
  <si>
    <t xml:space="preserve"> Платонов АП</t>
  </si>
  <si>
    <t>КАЛЯЕВА Светлана Викторовна</t>
  </si>
  <si>
    <t>27.06.82 кмс</t>
  </si>
  <si>
    <t xml:space="preserve">МОСКВА  С-70 Д </t>
  </si>
  <si>
    <t>018399    4506631833</t>
  </si>
  <si>
    <t>Доровских С Ходырев АН</t>
  </si>
  <si>
    <t>КОНДРАТЬЕВА Олеся Викторовна</t>
  </si>
  <si>
    <t>04.12.83 мсмк</t>
  </si>
  <si>
    <t>СФО Иркутская Ангарск Россспорт</t>
  </si>
  <si>
    <t>000596  2504214298.</t>
  </si>
  <si>
    <t>Ефимов НН Курьерова СВ</t>
  </si>
  <si>
    <t>КОСТЕНКО Яна Сергеевна</t>
  </si>
  <si>
    <t>09.09.87 мсмк</t>
  </si>
  <si>
    <t>ДВФО Приморский Владивосток УФК и С</t>
  </si>
  <si>
    <t>000619    050747965</t>
  </si>
  <si>
    <t>Леонтьев ЮА Фалеева ОА</t>
  </si>
  <si>
    <t>КОШАРНАЯ Кристина Петровна</t>
  </si>
  <si>
    <t>08.10.91 мс</t>
  </si>
  <si>
    <t>ЦФО Тверская Ржев МО</t>
  </si>
  <si>
    <t>000880   2805600035.</t>
  </si>
  <si>
    <t>Образцов АН</t>
  </si>
  <si>
    <t>КУРДЯЕВА Мария Александровна</t>
  </si>
  <si>
    <t>04.05.90 мс</t>
  </si>
  <si>
    <t>ПФО Саратовская Балаково ПР</t>
  </si>
  <si>
    <t>000911</t>
  </si>
  <si>
    <t>Сучков АА</t>
  </si>
  <si>
    <t>МАЛЫШЕВА Валерия Леонидовна</t>
  </si>
  <si>
    <t>09.04.91 мс</t>
  </si>
  <si>
    <t>ПФО Пермский Пермь МО</t>
  </si>
  <si>
    <t>003245</t>
  </si>
  <si>
    <t>Шабалин К</t>
  </si>
  <si>
    <t>МИХАЙЛЫЧЕВА Мария Александровна</t>
  </si>
  <si>
    <t>02.06.92 кмс</t>
  </si>
  <si>
    <t>ПФО Нижегородская Кстово ПР</t>
  </si>
  <si>
    <t>003271   2205697904</t>
  </si>
  <si>
    <t>Кожемякин ВС</t>
  </si>
  <si>
    <t>ШЕЛУДЯКОВА Марина Олеговна</t>
  </si>
  <si>
    <t>23.09.92 кмс</t>
  </si>
  <si>
    <t>СФО Алтайский Барнаул Д</t>
  </si>
  <si>
    <t>Тихонова СЛ</t>
  </si>
  <si>
    <t>ДУДКИНА Валентина Владимировна</t>
  </si>
  <si>
    <t>91 кмс</t>
  </si>
  <si>
    <t>УФОРадужный МО</t>
  </si>
  <si>
    <t>Никишов ВВ</t>
  </si>
  <si>
    <t>ТРУЩЕНКО Елизавета Викторовна</t>
  </si>
  <si>
    <t>18.06.92 кмс</t>
  </si>
  <si>
    <t>СФО Омская Омск ВС</t>
  </si>
  <si>
    <t>Чекинская АЮ</t>
  </si>
  <si>
    <t>БАРКОВСКАЯ Надежда Александровна</t>
  </si>
  <si>
    <t>25.8.88 МС</t>
  </si>
  <si>
    <t>ЦФО Тульская Тула ПР</t>
  </si>
  <si>
    <t>Тен Сергей Александрович</t>
  </si>
  <si>
    <t>ЕГОРОВА Валерия Анатольевна</t>
  </si>
  <si>
    <t>21.05.92 1</t>
  </si>
  <si>
    <t>СЗФО Новгородская МО</t>
  </si>
  <si>
    <t>12047</t>
  </si>
  <si>
    <t>Нилогов ВВ</t>
  </si>
  <si>
    <t>ШИНКАРЕНКО Анастасия Александровна</t>
  </si>
  <si>
    <t>16.12.91 МС</t>
  </si>
  <si>
    <t>ЦФО Московская Можайск Д</t>
  </si>
  <si>
    <t>Нагулин ВА Нагулин АВ</t>
  </si>
  <si>
    <t>КОНКИНА Анастасия Александровна</t>
  </si>
  <si>
    <t>01.12.93 кмс</t>
  </si>
  <si>
    <t>ПФО Самарская Самара Д</t>
  </si>
  <si>
    <t>Сараева АА Киргизов ВВ</t>
  </si>
  <si>
    <t>ЖЕЩЕНКОВА Дарья Никитична</t>
  </si>
  <si>
    <t>16.03.91 кмс</t>
  </si>
  <si>
    <t>ПФО Оренбургская Бузулук</t>
  </si>
  <si>
    <t>003342</t>
  </si>
  <si>
    <t>Парсаев ЕА Новиков ДЛ</t>
  </si>
  <si>
    <t>04.06.91 мс</t>
  </si>
  <si>
    <t>10.06.88 КМС</t>
  </si>
  <si>
    <t>КАБУЛОВА София Назимовна</t>
  </si>
  <si>
    <t>1'32''</t>
  </si>
  <si>
    <t>2'29''</t>
  </si>
  <si>
    <t>1'29''</t>
  </si>
  <si>
    <t>35''</t>
  </si>
  <si>
    <t>3'22''</t>
  </si>
  <si>
    <t>39''</t>
  </si>
  <si>
    <t>3'20''</t>
  </si>
  <si>
    <t>1'34''</t>
  </si>
  <si>
    <t>53''</t>
  </si>
  <si>
    <t>6 КРУГ</t>
  </si>
  <si>
    <t>7 КРУГ</t>
  </si>
  <si>
    <t>2'12''</t>
  </si>
  <si>
    <t>0'0''</t>
  </si>
  <si>
    <t>3'23''</t>
  </si>
  <si>
    <t>2'15''</t>
  </si>
  <si>
    <t>1'40''</t>
  </si>
  <si>
    <t>3^1</t>
  </si>
  <si>
    <t>3^0</t>
  </si>
  <si>
    <t>1</t>
  </si>
  <si>
    <t>2</t>
  </si>
  <si>
    <t>3</t>
  </si>
  <si>
    <t>5-6</t>
  </si>
  <si>
    <t>7-8</t>
  </si>
  <si>
    <t>9-12</t>
  </si>
  <si>
    <t>13-16</t>
  </si>
  <si>
    <t>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</si>
</sst>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42" applyFont="1" applyBorder="1" applyAlignment="1" applyProtection="1">
      <alignment/>
      <protection/>
    </xf>
    <xf numFmtId="0" fontId="5" fillId="0" borderId="19" xfId="0" applyNumberFormat="1" applyFont="1" applyFill="1" applyBorder="1" applyAlignment="1">
      <alignment horizontal="center"/>
    </xf>
    <xf numFmtId="0" fontId="3" fillId="21" borderId="20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3" fillId="21" borderId="1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21" borderId="24" xfId="0" applyNumberFormat="1" applyFont="1" applyFill="1" applyBorder="1" applyAlignment="1">
      <alignment horizontal="center"/>
    </xf>
    <xf numFmtId="0" fontId="5" fillId="0" borderId="24" xfId="42" applyNumberFormat="1" applyFont="1" applyFill="1" applyBorder="1" applyAlignment="1" applyProtection="1">
      <alignment horizontal="center"/>
      <protection/>
    </xf>
    <xf numFmtId="0" fontId="3" fillId="0" borderId="11" xfId="42" applyNumberFormat="1" applyFont="1" applyFill="1" applyBorder="1" applyAlignment="1" applyProtection="1">
      <alignment horizontal="center"/>
      <protection/>
    </xf>
    <xf numFmtId="0" fontId="3" fillId="21" borderId="22" xfId="0" applyNumberFormat="1" applyFont="1" applyFill="1" applyBorder="1" applyAlignment="1">
      <alignment horizontal="center"/>
    </xf>
    <xf numFmtId="0" fontId="3" fillId="0" borderId="22" xfId="42" applyNumberFormat="1" applyFont="1" applyFill="1" applyBorder="1" applyAlignment="1" applyProtection="1">
      <alignment horizontal="center"/>
      <protection/>
    </xf>
    <xf numFmtId="0" fontId="3" fillId="21" borderId="24" xfId="0" applyNumberFormat="1" applyFont="1" applyFill="1" applyBorder="1" applyAlignment="1">
      <alignment horizontal="center"/>
    </xf>
    <xf numFmtId="0" fontId="5" fillId="0" borderId="25" xfId="42" applyNumberFormat="1" applyFont="1" applyFill="1" applyBorder="1" applyAlignment="1" applyProtection="1">
      <alignment horizontal="center"/>
      <protection/>
    </xf>
    <xf numFmtId="0" fontId="3" fillId="0" borderId="26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3" fillId="21" borderId="0" xfId="0" applyNumberFormat="1" applyFont="1" applyFill="1" applyBorder="1" applyAlignment="1">
      <alignment horizontal="center"/>
    </xf>
    <xf numFmtId="0" fontId="3" fillId="0" borderId="28" xfId="42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>
      <alignment horizontal="center"/>
    </xf>
    <xf numFmtId="0" fontId="3" fillId="0" borderId="29" xfId="42" applyNumberFormat="1" applyFont="1" applyFill="1" applyBorder="1" applyAlignment="1" applyProtection="1">
      <alignment horizontal="center"/>
      <protection/>
    </xf>
    <xf numFmtId="0" fontId="5" fillId="21" borderId="20" xfId="0" applyNumberFormat="1" applyFont="1" applyFill="1" applyBorder="1" applyAlignment="1">
      <alignment horizontal="center"/>
    </xf>
    <xf numFmtId="0" fontId="5" fillId="0" borderId="21" xfId="42" applyNumberFormat="1" applyFont="1" applyFill="1" applyBorder="1" applyAlignment="1" applyProtection="1">
      <alignment horizontal="center"/>
      <protection/>
    </xf>
    <xf numFmtId="0" fontId="5" fillId="0" borderId="19" xfId="42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5" fillId="0" borderId="17" xfId="42" applyNumberFormat="1" applyFont="1" applyFill="1" applyBorder="1" applyAlignment="1" applyProtection="1">
      <alignment horizontal="center"/>
      <protection/>
    </xf>
    <xf numFmtId="0" fontId="3" fillId="0" borderId="18" xfId="42" applyNumberFormat="1" applyFont="1" applyFill="1" applyBorder="1" applyAlignment="1" applyProtection="1">
      <alignment horizontal="center"/>
      <protection/>
    </xf>
    <xf numFmtId="0" fontId="5" fillId="0" borderId="31" xfId="42" applyNumberFormat="1" applyFont="1" applyFill="1" applyBorder="1" applyAlignment="1" applyProtection="1">
      <alignment horizontal="center"/>
      <protection/>
    </xf>
    <xf numFmtId="0" fontId="5" fillId="0" borderId="27" xfId="42" applyNumberFormat="1" applyFont="1" applyFill="1" applyBorder="1" applyAlignment="1" applyProtection="1">
      <alignment horizontal="center"/>
      <protection/>
    </xf>
    <xf numFmtId="0" fontId="3" fillId="21" borderId="30" xfId="0" applyNumberFormat="1" applyFont="1" applyFill="1" applyBorder="1" applyAlignment="1">
      <alignment horizontal="center"/>
    </xf>
    <xf numFmtId="0" fontId="3" fillId="0" borderId="32" xfId="42" applyNumberFormat="1" applyFont="1" applyFill="1" applyBorder="1" applyAlignment="1" applyProtection="1">
      <alignment horizontal="center"/>
      <protection/>
    </xf>
    <xf numFmtId="0" fontId="3" fillId="21" borderId="33" xfId="0" applyNumberFormat="1" applyFont="1" applyFill="1" applyBorder="1" applyAlignment="1">
      <alignment horizontal="center"/>
    </xf>
    <xf numFmtId="0" fontId="5" fillId="0" borderId="34" xfId="42" applyNumberFormat="1" applyFont="1" applyFill="1" applyBorder="1" applyAlignment="1" applyProtection="1">
      <alignment horizontal="center"/>
      <protection/>
    </xf>
    <xf numFmtId="0" fontId="3" fillId="0" borderId="23" xfId="42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35" xfId="0" applyNumberFormat="1" applyFont="1" applyFill="1" applyBorder="1" applyAlignment="1">
      <alignment horizontal="center"/>
    </xf>
    <xf numFmtId="0" fontId="5" fillId="0" borderId="36" xfId="0" applyNumberFormat="1" applyFont="1" applyFill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5" fillId="0" borderId="36" xfId="42" applyNumberFormat="1" applyFont="1" applyFill="1" applyBorder="1" applyAlignment="1" applyProtection="1">
      <alignment horizontal="center"/>
      <protection/>
    </xf>
    <xf numFmtId="0" fontId="3" fillId="0" borderId="37" xfId="42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Fill="1" applyBorder="1" applyAlignment="1">
      <alignment horizontal="center"/>
    </xf>
    <xf numFmtId="0" fontId="5" fillId="21" borderId="36" xfId="0" applyNumberFormat="1" applyFont="1" applyFill="1" applyBorder="1" applyAlignment="1">
      <alignment horizontal="center"/>
    </xf>
    <xf numFmtId="0" fontId="3" fillId="21" borderId="39" xfId="0" applyNumberFormat="1" applyFont="1" applyFill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42" applyFont="1" applyAlignment="1" applyProtection="1">
      <alignment/>
      <protection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3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2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42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21" borderId="40" xfId="0" applyNumberFormat="1" applyFont="1" applyFill="1" applyBorder="1" applyAlignment="1">
      <alignment horizontal="center"/>
    </xf>
    <xf numFmtId="0" fontId="3" fillId="21" borderId="41" xfId="0" applyNumberFormat="1" applyFont="1" applyFill="1" applyBorder="1" applyAlignment="1">
      <alignment horizontal="center"/>
    </xf>
    <xf numFmtId="0" fontId="5" fillId="0" borderId="42" xfId="42" applyNumberFormat="1" applyFont="1" applyFill="1" applyBorder="1" applyAlignment="1" applyProtection="1">
      <alignment horizontal="center"/>
      <protection/>
    </xf>
    <xf numFmtId="0" fontId="3" fillId="0" borderId="41" xfId="42" applyNumberFormat="1" applyFont="1" applyFill="1" applyBorder="1" applyAlignment="1" applyProtection="1">
      <alignment horizontal="center"/>
      <protection/>
    </xf>
    <xf numFmtId="0" fontId="5" fillId="0" borderId="43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/>
    </xf>
    <xf numFmtId="0" fontId="3" fillId="21" borderId="28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53" xfId="42" applyFont="1" applyBorder="1" applyAlignment="1" applyProtection="1">
      <alignment horizontal="left" vertical="center" wrapText="1"/>
      <protection/>
    </xf>
    <xf numFmtId="0" fontId="5" fillId="0" borderId="53" xfId="0" applyFont="1" applyBorder="1" applyAlignment="1">
      <alignment horizontal="left" vertical="center" wrapText="1"/>
    </xf>
    <xf numFmtId="0" fontId="3" fillId="0" borderId="54" xfId="42" applyFont="1" applyBorder="1" applyAlignment="1" applyProtection="1">
      <alignment horizontal="left" vertical="center" wrapText="1"/>
      <protection/>
    </xf>
    <xf numFmtId="0" fontId="5" fillId="0" borderId="5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3" fillId="0" borderId="51" xfId="42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>
      <alignment horizontal="left" vertical="center" wrapText="1"/>
    </xf>
    <xf numFmtId="0" fontId="3" fillId="0" borderId="46" xfId="42" applyFont="1" applyBorder="1" applyAlignment="1" applyProtection="1">
      <alignment horizontal="left" vertical="center" wrapText="1"/>
      <protection/>
    </xf>
    <xf numFmtId="0" fontId="3" fillId="0" borderId="57" xfId="42" applyFont="1" applyBorder="1" applyAlignment="1" applyProtection="1">
      <alignment horizontal="left" vertical="center" wrapText="1"/>
      <protection/>
    </xf>
    <xf numFmtId="0" fontId="5" fillId="0" borderId="57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4" borderId="47" xfId="42" applyNumberFormat="1" applyFont="1" applyFill="1" applyBorder="1" applyAlignment="1" applyProtection="1">
      <alignment horizontal="center" vertical="center" wrapText="1"/>
      <protection/>
    </xf>
    <xf numFmtId="0" fontId="2" fillId="4" borderId="48" xfId="42" applyNumberFormat="1" applyFont="1" applyFill="1" applyBorder="1" applyAlignment="1" applyProtection="1">
      <alignment horizontal="center" vertical="center" wrapText="1"/>
      <protection/>
    </xf>
    <xf numFmtId="0" fontId="2" fillId="4" borderId="58" xfId="42" applyNumberFormat="1" applyFont="1" applyFill="1" applyBorder="1" applyAlignment="1" applyProtection="1">
      <alignment horizontal="center" vertical="center" wrapText="1"/>
      <protection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3" fillId="0" borderId="64" xfId="42" applyFont="1" applyBorder="1" applyAlignment="1" applyProtection="1">
      <alignment horizontal="left" vertical="center" wrapText="1"/>
      <protection/>
    </xf>
    <xf numFmtId="0" fontId="3" fillId="0" borderId="65" xfId="42" applyFont="1" applyBorder="1" applyAlignment="1" applyProtection="1">
      <alignment horizontal="left" vertical="center" wrapText="1"/>
      <protection/>
    </xf>
    <xf numFmtId="0" fontId="3" fillId="0" borderId="55" xfId="42" applyFont="1" applyBorder="1" applyAlignment="1" applyProtection="1">
      <alignment horizontal="left" vertical="center" wrapText="1"/>
      <protection/>
    </xf>
    <xf numFmtId="0" fontId="5" fillId="0" borderId="56" xfId="0" applyFont="1" applyBorder="1" applyAlignment="1">
      <alignment horizontal="left" vertical="center" wrapText="1"/>
    </xf>
    <xf numFmtId="0" fontId="3" fillId="0" borderId="56" xfId="42" applyFont="1" applyBorder="1" applyAlignment="1" applyProtection="1">
      <alignment horizontal="left" vertical="center" wrapText="1"/>
      <protection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3" fillId="0" borderId="67" xfId="42" applyFont="1" applyBorder="1" applyAlignment="1" applyProtection="1">
      <alignment horizontal="left" vertical="center" wrapText="1"/>
      <protection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6" fillId="24" borderId="47" xfId="42" applyFont="1" applyFill="1" applyBorder="1" applyAlignment="1" applyProtection="1">
      <alignment horizontal="center" vertical="center"/>
      <protection/>
    </xf>
    <xf numFmtId="0" fontId="16" fillId="24" borderId="48" xfId="0" applyFont="1" applyFill="1" applyBorder="1" applyAlignment="1">
      <alignment horizontal="center" vertical="center"/>
    </xf>
    <xf numFmtId="0" fontId="16" fillId="24" borderId="58" xfId="0" applyFont="1" applyFill="1" applyBorder="1" applyAlignment="1">
      <alignment horizontal="center" vertical="center"/>
    </xf>
    <xf numFmtId="0" fontId="9" fillId="0" borderId="28" xfId="42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0" xfId="42" applyFont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>
      <alignment horizontal="left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3" fillId="24" borderId="47" xfId="0" applyFont="1" applyFill="1" applyBorder="1" applyAlignment="1">
      <alignment horizontal="center" vertical="center"/>
    </xf>
    <xf numFmtId="0" fontId="13" fillId="24" borderId="58" xfId="0" applyFont="1" applyFill="1" applyBorder="1" applyAlignment="1">
      <alignment horizontal="center" vertical="center"/>
    </xf>
    <xf numFmtId="0" fontId="3" fillId="25" borderId="69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0" fillId="0" borderId="69" xfId="42" applyFont="1" applyFill="1" applyBorder="1" applyAlignment="1" applyProtection="1">
      <alignment horizontal="left" vertical="center" wrapText="1"/>
      <protection/>
    </xf>
    <xf numFmtId="0" fontId="5" fillId="0" borderId="69" xfId="0" applyFont="1" applyBorder="1" applyAlignment="1">
      <alignment horizontal="center" vertical="center" wrapText="1"/>
    </xf>
    <xf numFmtId="0" fontId="3" fillId="17" borderId="69" xfId="0" applyFont="1" applyFill="1" applyBorder="1" applyAlignment="1">
      <alignment horizontal="center" vertical="center" wrapText="1"/>
    </xf>
    <xf numFmtId="49" fontId="5" fillId="0" borderId="69" xfId="0" applyNumberFormat="1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3" fillId="0" borderId="69" xfId="42" applyFont="1" applyFill="1" applyBorder="1" applyAlignment="1" applyProtection="1">
      <alignment horizontal="left" vertical="center" wrapText="1"/>
      <protection/>
    </xf>
    <xf numFmtId="0" fontId="17" fillId="0" borderId="4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9" fillId="26" borderId="40" xfId="0" applyFont="1" applyFill="1" applyBorder="1" applyAlignment="1">
      <alignment horizontal="center" vertical="center"/>
    </xf>
    <xf numFmtId="0" fontId="19" fillId="26" borderId="43" xfId="0" applyFont="1" applyFill="1" applyBorder="1" applyAlignment="1">
      <alignment horizontal="center" vertical="center"/>
    </xf>
    <xf numFmtId="0" fontId="19" fillId="26" borderId="44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25" borderId="40" xfId="0" applyFont="1" applyFill="1" applyBorder="1" applyAlignment="1">
      <alignment horizontal="center" vertical="center"/>
    </xf>
    <xf numFmtId="0" fontId="19" fillId="25" borderId="43" xfId="0" applyFont="1" applyFill="1" applyBorder="1" applyAlignment="1">
      <alignment horizontal="center" vertical="center"/>
    </xf>
    <xf numFmtId="0" fontId="19" fillId="25" borderId="44" xfId="0" applyFont="1" applyFill="1" applyBorder="1" applyAlignment="1">
      <alignment horizontal="center" vertical="center"/>
    </xf>
    <xf numFmtId="0" fontId="11" fillId="27" borderId="47" xfId="42" applyFont="1" applyFill="1" applyBorder="1" applyAlignment="1" applyProtection="1">
      <alignment horizontal="center" vertical="center" wrapText="1"/>
      <protection/>
    </xf>
    <xf numFmtId="0" fontId="11" fillId="27" borderId="48" xfId="42" applyFont="1" applyFill="1" applyBorder="1" applyAlignment="1" applyProtection="1">
      <alignment horizontal="center" vertical="center" wrapText="1"/>
      <protection/>
    </xf>
    <xf numFmtId="0" fontId="11" fillId="27" borderId="58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3" fillId="25" borderId="47" xfId="42" applyFont="1" applyFill="1" applyBorder="1" applyAlignment="1" applyProtection="1">
      <alignment horizontal="center" vertical="center"/>
      <protection/>
    </xf>
    <xf numFmtId="0" fontId="13" fillId="25" borderId="48" xfId="42" applyFont="1" applyFill="1" applyBorder="1" applyAlignment="1" applyProtection="1">
      <alignment horizontal="center" vertical="center"/>
      <protection/>
    </xf>
    <xf numFmtId="0" fontId="13" fillId="25" borderId="58" xfId="42" applyFont="1" applyFill="1" applyBorder="1" applyAlignment="1" applyProtection="1">
      <alignment horizontal="center" vertical="center"/>
      <protection/>
    </xf>
    <xf numFmtId="0" fontId="19" fillId="17" borderId="40" xfId="0" applyFont="1" applyFill="1" applyBorder="1" applyAlignment="1">
      <alignment horizontal="center" vertical="center"/>
    </xf>
    <xf numFmtId="0" fontId="19" fillId="17" borderId="43" xfId="0" applyFont="1" applyFill="1" applyBorder="1" applyAlignment="1">
      <alignment horizontal="center" vertical="center"/>
    </xf>
    <xf numFmtId="0" fontId="19" fillId="17" borderId="44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0" fillId="0" borderId="70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69" xfId="0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69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>
      <alignment horizontal="left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69" xfId="42" applyFont="1" applyBorder="1" applyAlignment="1" applyProtection="1">
      <alignment horizontal="left" vertical="center" wrapText="1"/>
      <protection/>
    </xf>
    <xf numFmtId="0" fontId="3" fillId="0" borderId="69" xfId="42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22" xfId="42" applyFont="1" applyBorder="1" applyAlignment="1" applyProtection="1">
      <alignment horizontal="left" vertical="center" wrapText="1"/>
      <protection/>
    </xf>
    <xf numFmtId="0" fontId="3" fillId="0" borderId="22" xfId="42" applyFont="1" applyBorder="1" applyAlignment="1" applyProtection="1">
      <alignment horizontal="center" vertical="center" wrapText="1"/>
      <protection/>
    </xf>
    <xf numFmtId="0" fontId="38" fillId="0" borderId="24" xfId="42" applyNumberFormat="1" applyFont="1" applyFill="1" applyBorder="1" applyAlignment="1" applyProtection="1">
      <alignment horizontal="center"/>
      <protection/>
    </xf>
    <xf numFmtId="0" fontId="0" fillId="0" borderId="69" xfId="42" applyNumberFormat="1" applyFont="1" applyBorder="1" applyAlignment="1" applyProtection="1">
      <alignment horizontal="center" vertical="center" wrapText="1"/>
      <protection/>
    </xf>
    <xf numFmtId="0" fontId="3" fillId="0" borderId="6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" fillId="0" borderId="49" xfId="0" applyNumberFormat="1" applyFont="1" applyFill="1" applyBorder="1" applyAlignment="1">
      <alignment horizontal="center"/>
    </xf>
    <xf numFmtId="0" fontId="3" fillId="0" borderId="7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371475</xdr:colOff>
      <xdr:row>1</xdr:row>
      <xdr:rowOff>390525</xdr:rowOff>
    </xdr:to>
    <xdr:pic>
      <xdr:nvPicPr>
        <xdr:cNvPr id="4" name="Picture 3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5" name="Picture 3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85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84"/>
  <sheetViews>
    <sheetView tabSelected="1" zoomScalePageLayoutView="0" workbookViewId="0" topLeftCell="A1">
      <selection activeCell="D19" sqref="D19:D20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9.28125" style="0" customWidth="1"/>
    <col min="4" max="4" width="10.7109375" style="0" customWidth="1"/>
    <col min="5" max="10" width="4.7109375" style="0" customWidth="1"/>
    <col min="11" max="11" width="5.28125" style="0" customWidth="1"/>
    <col min="12" max="12" width="4.57421875" style="0" customWidth="1"/>
    <col min="13" max="13" width="16.140625" style="0" customWidth="1"/>
    <col min="14" max="14" width="8.00390625" style="0" customWidth="1"/>
    <col min="15" max="15" width="10.7109375" style="0" customWidth="1"/>
    <col min="16" max="20" width="4.7109375" style="0" customWidth="1"/>
    <col min="21" max="21" width="5.421875" style="0" customWidth="1"/>
  </cols>
  <sheetData>
    <row r="1" spans="1:21" ht="21.75" customHeight="1" thickBot="1">
      <c r="A1" s="142" t="s">
        <v>39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22" ht="31.5" customHeight="1" thickBot="1">
      <c r="A2" s="72"/>
      <c r="B2" s="143" t="s">
        <v>37</v>
      </c>
      <c r="C2" s="144"/>
      <c r="D2" s="144"/>
      <c r="E2" s="144"/>
      <c r="F2" s="144"/>
      <c r="G2" s="144"/>
      <c r="H2" s="144"/>
      <c r="I2" s="144"/>
      <c r="J2" s="144"/>
      <c r="K2" s="145" t="str">
        <f>HYPERLINK('[3]реквизиты'!$A$2)</f>
        <v>Кубок России по САМБО среди женщин</v>
      </c>
      <c r="L2" s="146"/>
      <c r="M2" s="146"/>
      <c r="N2" s="146"/>
      <c r="O2" s="146"/>
      <c r="P2" s="146"/>
      <c r="Q2" s="146"/>
      <c r="R2" s="146"/>
      <c r="S2" s="146"/>
      <c r="T2" s="146"/>
      <c r="U2" s="147"/>
      <c r="V2" s="29"/>
    </row>
    <row r="3" spans="1:21" ht="24" customHeight="1" thickBot="1">
      <c r="A3" s="4" t="s">
        <v>9</v>
      </c>
      <c r="B3" s="172" t="str">
        <f>HYPERLINK('[3]реквизиты'!$A$3)</f>
        <v>23 - 27  ноября  2011 г.  г. Кстово</v>
      </c>
      <c r="C3" s="172"/>
      <c r="D3" s="172"/>
      <c r="E3" s="172"/>
      <c r="F3" s="172"/>
      <c r="G3" s="172"/>
      <c r="H3" s="172"/>
      <c r="I3" s="172"/>
      <c r="J3" s="172"/>
      <c r="K3" s="172"/>
      <c r="L3" s="4" t="s">
        <v>7</v>
      </c>
      <c r="N3" s="4"/>
      <c r="Q3" s="169" t="str">
        <f>HYPERLINK('пр.взвешивания'!E3)</f>
        <v>в.к. 60  кг.</v>
      </c>
      <c r="R3" s="170"/>
      <c r="S3" s="170"/>
      <c r="T3" s="170"/>
      <c r="U3" s="171"/>
    </row>
    <row r="4" spans="1:22" ht="13.5" customHeight="1" thickBot="1">
      <c r="A4" s="126" t="s">
        <v>0</v>
      </c>
      <c r="B4" s="126" t="s">
        <v>1</v>
      </c>
      <c r="C4" s="126" t="s">
        <v>2</v>
      </c>
      <c r="D4" s="126" t="s">
        <v>3</v>
      </c>
      <c r="E4" s="124" t="s">
        <v>4</v>
      </c>
      <c r="F4" s="125"/>
      <c r="G4" s="125"/>
      <c r="H4" s="125"/>
      <c r="I4" s="125"/>
      <c r="J4" s="126" t="s">
        <v>5</v>
      </c>
      <c r="K4" s="126" t="s">
        <v>6</v>
      </c>
      <c r="L4" s="126" t="s">
        <v>0</v>
      </c>
      <c r="M4" s="126" t="s">
        <v>1</v>
      </c>
      <c r="N4" s="126" t="s">
        <v>2</v>
      </c>
      <c r="O4" s="126" t="s">
        <v>3</v>
      </c>
      <c r="P4" s="124" t="s">
        <v>4</v>
      </c>
      <c r="Q4" s="125"/>
      <c r="R4" s="125"/>
      <c r="S4" s="167"/>
      <c r="T4" s="126" t="s">
        <v>5</v>
      </c>
      <c r="U4" s="126" t="s">
        <v>6</v>
      </c>
      <c r="V4" s="6"/>
    </row>
    <row r="5" spans="1:22" ht="13.5" thickBot="1">
      <c r="A5" s="127"/>
      <c r="B5" s="127"/>
      <c r="C5" s="127"/>
      <c r="D5" s="127"/>
      <c r="E5" s="19">
        <v>1</v>
      </c>
      <c r="F5" s="20">
        <v>2</v>
      </c>
      <c r="G5" s="21">
        <v>3</v>
      </c>
      <c r="H5" s="20">
        <v>4</v>
      </c>
      <c r="I5" s="22">
        <v>5</v>
      </c>
      <c r="J5" s="127"/>
      <c r="K5" s="127"/>
      <c r="L5" s="127"/>
      <c r="M5" s="127"/>
      <c r="N5" s="127"/>
      <c r="O5" s="127"/>
      <c r="P5" s="19">
        <v>1</v>
      </c>
      <c r="Q5" s="20">
        <v>2</v>
      </c>
      <c r="R5" s="21">
        <v>3</v>
      </c>
      <c r="S5" s="20">
        <v>4</v>
      </c>
      <c r="T5" s="127"/>
      <c r="U5" s="127"/>
      <c r="V5" s="6"/>
    </row>
    <row r="6" spans="1:22" ht="12" customHeight="1">
      <c r="A6" s="135">
        <v>1</v>
      </c>
      <c r="B6" s="137" t="str">
        <f>VLOOKUP(A6,'пр.взвешивания'!B6:E39,2,FALSE)</f>
        <v>МИХАЙЛЫЧЕВА Мария Александровна</v>
      </c>
      <c r="C6" s="162" t="str">
        <f>VLOOKUP(A6,'пр.взвешивания'!B6:F39,3,FALSE)</f>
        <v>02.06.92 кмс</v>
      </c>
      <c r="D6" s="154" t="str">
        <f>VLOOKUP(A6,'пр.взвешивания'!B6:G39,4,FALSE)</f>
        <v>ПФО Нижегородская Кстово ПР</v>
      </c>
      <c r="E6" s="32"/>
      <c r="F6" s="33">
        <v>3</v>
      </c>
      <c r="G6" s="33">
        <v>0</v>
      </c>
      <c r="H6" s="34">
        <v>0</v>
      </c>
      <c r="I6" s="73">
        <v>3</v>
      </c>
      <c r="J6" s="128">
        <f>SUM(E6:I6)</f>
        <v>6</v>
      </c>
      <c r="K6" s="129">
        <v>3</v>
      </c>
      <c r="L6" s="135">
        <v>4</v>
      </c>
      <c r="M6" s="137" t="str">
        <f>VLOOKUP(L6,'пр.взвешивания'!B6:C39,2,FALSE)</f>
        <v>КОНДРАТЬЕВА Олеся Викторовна</v>
      </c>
      <c r="N6" s="162" t="str">
        <f>VLOOKUP(L6,'пр.взвешивания'!B6:Q39,3,FALSE)</f>
        <v>04.12.83 мсмк</v>
      </c>
      <c r="O6" s="154" t="str">
        <f>VLOOKUP(L6,'пр.взвешивания'!B6:R39,4,FALSE)</f>
        <v>СФО Иркутская Ангарск Россспорт</v>
      </c>
      <c r="P6" s="111"/>
      <c r="Q6" s="33">
        <v>3</v>
      </c>
      <c r="R6" s="33">
        <v>3</v>
      </c>
      <c r="S6" s="34">
        <v>4</v>
      </c>
      <c r="T6" s="128">
        <f>SUM(P6:S6)</f>
        <v>10</v>
      </c>
      <c r="U6" s="163">
        <v>1</v>
      </c>
      <c r="V6" s="6"/>
    </row>
    <row r="7" spans="1:22" ht="12" customHeight="1">
      <c r="A7" s="136"/>
      <c r="B7" s="138"/>
      <c r="C7" s="131"/>
      <c r="D7" s="133"/>
      <c r="E7" s="35"/>
      <c r="F7" s="36">
        <f>HYPERLINK(круги!H5)</f>
      </c>
      <c r="G7" s="36">
        <f>HYPERLINK(круги!H16)</f>
      </c>
      <c r="H7" s="37">
        <f>HYPERLINK(круги!H27)</f>
      </c>
      <c r="I7" s="245">
        <f>HYPERLINK(круги!H38)</f>
      </c>
      <c r="J7" s="123"/>
      <c r="K7" s="122"/>
      <c r="L7" s="136"/>
      <c r="M7" s="138"/>
      <c r="N7" s="131"/>
      <c r="O7" s="133"/>
      <c r="P7" s="112"/>
      <c r="Q7" s="36"/>
      <c r="R7" s="36"/>
      <c r="S7" s="37"/>
      <c r="T7" s="123"/>
      <c r="U7" s="164"/>
      <c r="V7" s="6"/>
    </row>
    <row r="8" spans="1:22" ht="12" customHeight="1">
      <c r="A8" s="136">
        <v>2</v>
      </c>
      <c r="B8" s="139" t="str">
        <f>VLOOKUP(A8,'пр.взвешивания'!B6:E39,2,FALSE)</f>
        <v>ПОНОМАРЕВА Юлия Владимировна</v>
      </c>
      <c r="C8" s="130" t="str">
        <f>VLOOKUP(A8,'пр.взвешивания'!B6:F41,3,FALSE)</f>
        <v>10.06.88 КМС</v>
      </c>
      <c r="D8" s="132" t="str">
        <f>VLOOKUP(A8,'пр.взвешивания'!B6:G41,4,FALSE)</f>
        <v>УФО Свердловская Н.Тагил ПР</v>
      </c>
      <c r="E8" s="39">
        <v>0</v>
      </c>
      <c r="F8" s="40"/>
      <c r="G8" s="41">
        <v>0</v>
      </c>
      <c r="H8" s="39">
        <v>0</v>
      </c>
      <c r="I8" s="74">
        <v>0</v>
      </c>
      <c r="J8" s="123">
        <f>SUM(E8:I8)</f>
        <v>0</v>
      </c>
      <c r="K8" s="122">
        <v>5</v>
      </c>
      <c r="L8" s="136">
        <v>9</v>
      </c>
      <c r="M8" s="139" t="str">
        <f>VLOOKUP(L8,'пр.взвешивания'!B6:C39,2,FALSE)</f>
        <v>КОСТЕНКО Яна Сергеевна</v>
      </c>
      <c r="N8" s="130" t="str">
        <f>VLOOKUP(L8,'пр.взвешивания'!B6:Q41,3,FALSE)</f>
        <v>09.09.87 мсмк</v>
      </c>
      <c r="O8" s="132" t="str">
        <f>VLOOKUP(L8,'пр.взвешивания'!B6:R41,4,FALSE)</f>
        <v>ДВФО Приморский Владивосток УФК и С</v>
      </c>
      <c r="P8" s="113">
        <v>1</v>
      </c>
      <c r="Q8" s="40"/>
      <c r="R8" s="41">
        <v>3</v>
      </c>
      <c r="S8" s="39">
        <v>4</v>
      </c>
      <c r="T8" s="123">
        <f>SUM(P8:S8)</f>
        <v>8</v>
      </c>
      <c r="U8" s="164">
        <v>2</v>
      </c>
      <c r="V8" s="6"/>
    </row>
    <row r="9" spans="1:22" ht="12" customHeight="1">
      <c r="A9" s="136"/>
      <c r="B9" s="138"/>
      <c r="C9" s="131"/>
      <c r="D9" s="133"/>
      <c r="E9" s="42">
        <f>HYPERLINK(круги!H7)</f>
      </c>
      <c r="F9" s="43"/>
      <c r="G9" s="44">
        <f>HYPERLINK(круги!H44)</f>
      </c>
      <c r="H9" s="42">
        <f>HYPERLINK(круги!H20)</f>
      </c>
      <c r="I9" s="75">
        <f>HYPERLINK(круги!H51)</f>
      </c>
      <c r="J9" s="123"/>
      <c r="K9" s="122"/>
      <c r="L9" s="136"/>
      <c r="M9" s="138"/>
      <c r="N9" s="131"/>
      <c r="O9" s="133"/>
      <c r="P9" s="114"/>
      <c r="Q9" s="43"/>
      <c r="R9" s="44"/>
      <c r="S9" s="42" t="s">
        <v>157</v>
      </c>
      <c r="T9" s="123"/>
      <c r="U9" s="164"/>
      <c r="V9" s="6"/>
    </row>
    <row r="10" spans="1:22" ht="12" customHeight="1">
      <c r="A10" s="136">
        <v>3</v>
      </c>
      <c r="B10" s="139" t="str">
        <f>VLOOKUP(A10,'пр.взвешивания'!B6:E40,2,FALSE)</f>
        <v>ТРУЩЕНКО Елизавета Викторовна</v>
      </c>
      <c r="C10" s="130" t="str">
        <f>VLOOKUP(A10,'пр.взвешивания'!B6:F43,3,FALSE)</f>
        <v>18.06.92 кмс</v>
      </c>
      <c r="D10" s="132" t="str">
        <f>VLOOKUP(A10,'пр.взвешивания'!B6:G43,4,FALSE)</f>
        <v>СФО Омская Омск ВС</v>
      </c>
      <c r="E10" s="39">
        <v>4</v>
      </c>
      <c r="F10" s="41">
        <v>4</v>
      </c>
      <c r="G10" s="45"/>
      <c r="H10" s="39">
        <v>0</v>
      </c>
      <c r="I10" s="76">
        <v>3</v>
      </c>
      <c r="J10" s="123">
        <f>SUM(E10:I10)</f>
        <v>11</v>
      </c>
      <c r="K10" s="122">
        <v>2</v>
      </c>
      <c r="L10" s="136">
        <v>6</v>
      </c>
      <c r="M10" s="139" t="str">
        <f>VLOOKUP(L10,'пр.взвешивания'!B6:C40,2,FALSE)</f>
        <v>МАЛЫШЕВА Валерия Леонидовна</v>
      </c>
      <c r="N10" s="130" t="str">
        <f>VLOOKUP(L10,'пр.взвешивания'!B6:Q43,3,FALSE)</f>
        <v>09.04.91 мс</v>
      </c>
      <c r="O10" s="132" t="str">
        <f>VLOOKUP(L10,'пр.взвешивания'!B6:R43,4,FALSE)</f>
        <v>ПФО Пермский Пермь МО</v>
      </c>
      <c r="P10" s="113">
        <v>0</v>
      </c>
      <c r="Q10" s="41">
        <v>0</v>
      </c>
      <c r="R10" s="40"/>
      <c r="S10" s="39">
        <v>0</v>
      </c>
      <c r="T10" s="123">
        <f>SUM(P10:S10)</f>
        <v>0</v>
      </c>
      <c r="U10" s="164">
        <v>4</v>
      </c>
      <c r="V10" s="6"/>
    </row>
    <row r="11" spans="1:22" ht="12" customHeight="1">
      <c r="A11" s="136"/>
      <c r="B11" s="138"/>
      <c r="C11" s="131"/>
      <c r="D11" s="133"/>
      <c r="E11" s="42" t="s">
        <v>144</v>
      </c>
      <c r="F11" s="44" t="s">
        <v>154</v>
      </c>
      <c r="G11" s="43"/>
      <c r="H11" s="42">
        <f>HYPERLINK(круги!H55)</f>
      </c>
      <c r="I11" s="77">
        <f>HYPERLINK(круги!H31)</f>
      </c>
      <c r="J11" s="123"/>
      <c r="K11" s="122"/>
      <c r="L11" s="136"/>
      <c r="M11" s="138"/>
      <c r="N11" s="131"/>
      <c r="O11" s="133"/>
      <c r="P11" s="114"/>
      <c r="Q11" s="44"/>
      <c r="R11" s="43"/>
      <c r="S11" s="42"/>
      <c r="T11" s="123"/>
      <c r="U11" s="164"/>
      <c r="V11" s="6"/>
    </row>
    <row r="12" spans="1:22" ht="12" customHeight="1">
      <c r="A12" s="136">
        <v>4</v>
      </c>
      <c r="B12" s="139" t="str">
        <f>VLOOKUP(A12,'пр.взвешивания'!B6:E42,2,FALSE)</f>
        <v>КОНДРАТЬЕВА Олеся Викторовна</v>
      </c>
      <c r="C12" s="130" t="str">
        <f>VLOOKUP(A12,'пр.взвешивания'!B6:F45,3,FALSE)</f>
        <v>04.12.83 мсмк</v>
      </c>
      <c r="D12" s="132" t="str">
        <f>VLOOKUP(A12,'пр.взвешивания'!B6:G45,4,FALSE)</f>
        <v>СФО Иркутская Ангарск Россспорт</v>
      </c>
      <c r="E12" s="48">
        <v>4</v>
      </c>
      <c r="F12" s="49">
        <v>4</v>
      </c>
      <c r="G12" s="41">
        <v>4</v>
      </c>
      <c r="H12" s="50"/>
      <c r="I12" s="78">
        <v>3</v>
      </c>
      <c r="J12" s="123">
        <f>SUM(E12:I12)</f>
        <v>15</v>
      </c>
      <c r="K12" s="134">
        <v>1</v>
      </c>
      <c r="L12" s="136">
        <v>3</v>
      </c>
      <c r="M12" s="139" t="str">
        <f>VLOOKUP(L12,'пр.взвешивания'!B6:C39,2,FALSE)</f>
        <v>ТРУЩЕНКО Елизавета Викторовна</v>
      </c>
      <c r="N12" s="130" t="str">
        <f>VLOOKUP(L12,'пр.взвешивания'!B6:Q45,3,FALSE)</f>
        <v>18.06.92 кмс</v>
      </c>
      <c r="O12" s="132" t="str">
        <f>VLOOKUP(L12,'пр.взвешивания'!B6:R45,4,FALSE)</f>
        <v>СФО Омская Омск ВС</v>
      </c>
      <c r="P12" s="115">
        <v>0</v>
      </c>
      <c r="Q12" s="49">
        <v>0</v>
      </c>
      <c r="R12" s="49">
        <v>4</v>
      </c>
      <c r="S12" s="50"/>
      <c r="T12" s="123">
        <f>SUM(P12:S12)</f>
        <v>4</v>
      </c>
      <c r="U12" s="158">
        <v>3</v>
      </c>
      <c r="V12" s="6"/>
    </row>
    <row r="13" spans="1:22" ht="12" customHeight="1" thickBot="1">
      <c r="A13" s="136"/>
      <c r="B13" s="138"/>
      <c r="C13" s="131"/>
      <c r="D13" s="133"/>
      <c r="E13" s="37" t="s">
        <v>148</v>
      </c>
      <c r="F13" s="36" t="s">
        <v>145</v>
      </c>
      <c r="G13" s="44" t="s">
        <v>156</v>
      </c>
      <c r="H13" s="35"/>
      <c r="I13" s="75">
        <f>HYPERLINK(круги!H11)</f>
      </c>
      <c r="J13" s="123"/>
      <c r="K13" s="122"/>
      <c r="L13" s="148"/>
      <c r="M13" s="149"/>
      <c r="N13" s="150"/>
      <c r="O13" s="151"/>
      <c r="P13" s="116"/>
      <c r="Q13" s="52"/>
      <c r="R13" s="52" t="s">
        <v>155</v>
      </c>
      <c r="S13" s="117"/>
      <c r="T13" s="161"/>
      <c r="U13" s="159"/>
      <c r="V13" s="6"/>
    </row>
    <row r="14" spans="1:22" ht="12" customHeight="1">
      <c r="A14" s="136">
        <v>5</v>
      </c>
      <c r="B14" s="139" t="str">
        <f>VLOOKUP(A14,'пр.взвешивания'!B6:E44,2,FALSE)</f>
        <v>КОШАРНАЯ Кристина Петровна</v>
      </c>
      <c r="C14" s="130" t="str">
        <f>VLOOKUP(A14,'пр.взвешивания'!B6:F47,3,FALSE)</f>
        <v>08.10.91 мс</v>
      </c>
      <c r="D14" s="132" t="str">
        <f>VLOOKUP(A14,'пр.взвешивания'!B6:G47,4,FALSE)</f>
        <v>ЦФО Тверская Ржев МО</v>
      </c>
      <c r="E14" s="48">
        <v>0</v>
      </c>
      <c r="F14" s="253">
        <v>4</v>
      </c>
      <c r="G14" s="41">
        <v>0</v>
      </c>
      <c r="H14" s="39">
        <v>0</v>
      </c>
      <c r="I14" s="79"/>
      <c r="J14" s="123">
        <f>SUM(E14:I14)</f>
        <v>4</v>
      </c>
      <c r="K14" s="122">
        <v>4</v>
      </c>
      <c r="L14" s="6"/>
      <c r="M14" s="6"/>
      <c r="N14" s="6"/>
      <c r="O14" s="6"/>
      <c r="P14" s="118"/>
      <c r="Q14" s="118"/>
      <c r="R14" s="118"/>
      <c r="S14" s="118"/>
      <c r="T14" s="97"/>
      <c r="U14" s="6"/>
      <c r="V14" s="6"/>
    </row>
    <row r="15" spans="1:22" ht="12" customHeight="1" thickBot="1">
      <c r="A15" s="148"/>
      <c r="B15" s="149"/>
      <c r="C15" s="150"/>
      <c r="D15" s="151"/>
      <c r="E15" s="71">
        <f>HYPERLINK(круги!H40)</f>
      </c>
      <c r="F15" s="52" t="s">
        <v>155</v>
      </c>
      <c r="G15" s="53">
        <f>HYPERLINK(круги!H33)</f>
      </c>
      <c r="H15" s="51">
        <f>HYPERLINK(круги!H9)</f>
      </c>
      <c r="I15" s="80"/>
      <c r="J15" s="161"/>
      <c r="K15" s="166"/>
      <c r="L15" s="6"/>
      <c r="M15" s="6"/>
      <c r="N15" s="6"/>
      <c r="O15" s="6"/>
      <c r="P15" s="118"/>
      <c r="Q15" s="118"/>
      <c r="R15" s="118"/>
      <c r="S15" s="118"/>
      <c r="T15" s="97"/>
      <c r="U15" s="6"/>
      <c r="V15" s="6"/>
    </row>
    <row r="16" spans="1:22" ht="15" customHeight="1" thickBot="1">
      <c r="A16" s="18" t="s">
        <v>10</v>
      </c>
      <c r="B16" s="6"/>
      <c r="C16" s="6"/>
      <c r="D16" s="6"/>
      <c r="E16" s="6"/>
      <c r="F16" s="6"/>
      <c r="G16" s="6"/>
      <c r="H16" s="6"/>
      <c r="I16" s="6"/>
      <c r="J16" s="97"/>
      <c r="K16" s="6"/>
      <c r="L16" s="18" t="s">
        <v>8</v>
      </c>
      <c r="M16" s="6"/>
      <c r="N16" s="6"/>
      <c r="O16" s="6"/>
      <c r="P16" s="118"/>
      <c r="Q16" s="118"/>
      <c r="R16" s="118"/>
      <c r="S16" s="118"/>
      <c r="T16" s="97"/>
      <c r="U16" s="6"/>
      <c r="V16" s="6"/>
    </row>
    <row r="17" spans="1:22" ht="12" customHeight="1">
      <c r="A17" s="135">
        <v>6</v>
      </c>
      <c r="B17" s="155" t="str">
        <f>VLOOKUP(A17,'пр.взвешивания'!B6:E39,2,FALSE)</f>
        <v>МАЛЫШЕВА Валерия Леонидовна</v>
      </c>
      <c r="C17" s="153" t="str">
        <f>VLOOKUP(A17,'пр.взвешивания'!B6:F50,3,FALSE)</f>
        <v>09.04.91 мс</v>
      </c>
      <c r="D17" s="154" t="str">
        <f>VLOOKUP(A17,'пр.взвешивания'!B6:G50,4,FALSE)</f>
        <v>ПФО Пермский Пермь МО</v>
      </c>
      <c r="E17" s="32"/>
      <c r="F17" s="33">
        <v>3</v>
      </c>
      <c r="G17" s="33">
        <v>3</v>
      </c>
      <c r="H17" s="31">
        <v>0</v>
      </c>
      <c r="I17" s="6"/>
      <c r="J17" s="128">
        <f>SUM(E17:I17)</f>
        <v>6</v>
      </c>
      <c r="K17" s="129">
        <v>2</v>
      </c>
      <c r="L17" s="135">
        <v>13</v>
      </c>
      <c r="M17" s="153" t="str">
        <f>VLOOKUP(L17,'пр.взвешивания'!B6:C39,2,FALSE)</f>
        <v>ШИНКАРЕНКО Анастасия Александровна</v>
      </c>
      <c r="N17" s="153" t="str">
        <f>VLOOKUP(L17,'пр.взвешивания'!B6:Q50,3,FALSE)</f>
        <v>16.12.91 МС</v>
      </c>
      <c r="O17" s="154" t="str">
        <f>VLOOKUP(L17,'пр.взвешивания'!B6:R50,4,FALSE)</f>
        <v>ЦФО Московская Можайск Д</v>
      </c>
      <c r="P17" s="111"/>
      <c r="Q17" s="33">
        <v>0</v>
      </c>
      <c r="R17" s="33">
        <v>3</v>
      </c>
      <c r="S17" s="34">
        <v>3</v>
      </c>
      <c r="T17" s="128">
        <f>SUM(P17:S17)</f>
        <v>6</v>
      </c>
      <c r="U17" s="163">
        <v>2</v>
      </c>
      <c r="V17" s="6"/>
    </row>
    <row r="18" spans="1:22" ht="12" customHeight="1">
      <c r="A18" s="136"/>
      <c r="B18" s="156"/>
      <c r="C18" s="141"/>
      <c r="D18" s="133"/>
      <c r="E18" s="35"/>
      <c r="F18" s="36">
        <f>HYPERLINK(круги!H66)</f>
      </c>
      <c r="G18" s="36">
        <f>HYPERLINK(круги!H75)</f>
      </c>
      <c r="H18" s="38">
        <f>HYPERLINK(круги!H84)</f>
      </c>
      <c r="I18" s="6"/>
      <c r="J18" s="123"/>
      <c r="K18" s="122"/>
      <c r="L18" s="136"/>
      <c r="M18" s="141"/>
      <c r="N18" s="141"/>
      <c r="O18" s="133"/>
      <c r="P18" s="112"/>
      <c r="Q18" s="36"/>
      <c r="R18" s="36"/>
      <c r="S18" s="37"/>
      <c r="T18" s="123"/>
      <c r="U18" s="164"/>
      <c r="V18" s="6"/>
    </row>
    <row r="19" spans="1:22" ht="12" customHeight="1">
      <c r="A19" s="136">
        <v>7</v>
      </c>
      <c r="B19" s="157" t="str">
        <f>VLOOKUP(A19,'пр.взвешивания'!B8:E39,2,FALSE)</f>
        <v>БАРКОВСКАЯ Надежда Александровна</v>
      </c>
      <c r="C19" s="140" t="str">
        <f>VLOOKUP(A19,'пр.взвешивания'!B6:F52,3,FALSE)</f>
        <v>25.8.88 МС</v>
      </c>
      <c r="D19" s="132" t="str">
        <f>VLOOKUP(A19,'пр.взвешивания'!B6:G52,4,FALSE)</f>
        <v>ЦФО Тульская Тула ПР</v>
      </c>
      <c r="E19" s="39">
        <v>0</v>
      </c>
      <c r="F19" s="40"/>
      <c r="G19" s="41">
        <v>3</v>
      </c>
      <c r="H19" s="68">
        <v>0</v>
      </c>
      <c r="I19" s="6"/>
      <c r="J19" s="123">
        <f>SUM(E19:I19)</f>
        <v>3</v>
      </c>
      <c r="K19" s="122">
        <v>3</v>
      </c>
      <c r="L19" s="136">
        <v>17</v>
      </c>
      <c r="M19" s="140" t="str">
        <f>VLOOKUP(L19,'пр.взвешивания'!B8:C39,2,FALSE)</f>
        <v>БУРЦЕВА Светлана Викторовна</v>
      </c>
      <c r="N19" s="140" t="str">
        <f>VLOOKUP(L19,'пр.взвешивания'!B6:Q52,3,FALSE)</f>
        <v>14.11.84 мс</v>
      </c>
      <c r="O19" s="132" t="str">
        <f>VLOOKUP(L19,'пр.взвешивания'!B6:R52,4,FALSE)</f>
        <v>ПФО Пермский Березники МО</v>
      </c>
      <c r="P19" s="113">
        <v>4</v>
      </c>
      <c r="Q19" s="40"/>
      <c r="R19" s="41">
        <v>3</v>
      </c>
      <c r="S19" s="39">
        <v>3</v>
      </c>
      <c r="T19" s="123">
        <f>SUM(P19:S19)</f>
        <v>10</v>
      </c>
      <c r="U19" s="164">
        <v>1</v>
      </c>
      <c r="V19" s="6"/>
    </row>
    <row r="20" spans="1:22" ht="12" customHeight="1">
      <c r="A20" s="136"/>
      <c r="B20" s="156"/>
      <c r="C20" s="141"/>
      <c r="D20" s="133"/>
      <c r="E20" s="42">
        <f>HYPERLINK(круги!H68)</f>
      </c>
      <c r="F20" s="43"/>
      <c r="G20" s="44">
        <f>HYPERLINK(круги!H90)</f>
      </c>
      <c r="H20" s="69">
        <f>HYPERLINK(круги!H79)</f>
      </c>
      <c r="I20" s="6"/>
      <c r="J20" s="123"/>
      <c r="K20" s="122"/>
      <c r="L20" s="136"/>
      <c r="M20" s="141"/>
      <c r="N20" s="141"/>
      <c r="O20" s="133"/>
      <c r="P20" s="114" t="s">
        <v>158</v>
      </c>
      <c r="Q20" s="43"/>
      <c r="R20" s="44"/>
      <c r="S20" s="42"/>
      <c r="T20" s="123"/>
      <c r="U20" s="164"/>
      <c r="V20" s="6"/>
    </row>
    <row r="21" spans="1:22" ht="12" customHeight="1">
      <c r="A21" s="136">
        <v>8</v>
      </c>
      <c r="B21" s="157" t="str">
        <f>VLOOKUP(A21,'пр.взвешивания'!B10:E40,2,FALSE)</f>
        <v>БЫСТРЕМОВИЧ Ирина Викторовна</v>
      </c>
      <c r="C21" s="140" t="str">
        <f>VLOOKUP(A21,'пр.взвешивания'!B6:F54,3,FALSE)</f>
        <v>20.01.92 МС</v>
      </c>
      <c r="D21" s="132" t="str">
        <f>VLOOKUP(A21,'пр.взвешивания'!B6:G54,4,FALSE)</f>
        <v>С. Петербург МО</v>
      </c>
      <c r="E21" s="39">
        <v>0</v>
      </c>
      <c r="F21" s="49">
        <v>1</v>
      </c>
      <c r="G21" s="45"/>
      <c r="H21" s="68">
        <v>0</v>
      </c>
      <c r="I21" s="6"/>
      <c r="J21" s="123">
        <f>SUM(E21:I21)</f>
        <v>1</v>
      </c>
      <c r="K21" s="122">
        <v>4</v>
      </c>
      <c r="L21" s="136">
        <v>15</v>
      </c>
      <c r="M21" s="140" t="str">
        <f>VLOOKUP(L21,'пр.взвешивания'!B10:C40,2,FALSE)</f>
        <v>КАБУЛОВА София Назимовна</v>
      </c>
      <c r="N21" s="140" t="str">
        <f>VLOOKUP(L21,'пр.взвешивания'!B6:Q54,3,FALSE)</f>
        <v>29.05.89 кмс</v>
      </c>
      <c r="O21" s="132" t="str">
        <f>VLOOKUP(L21,'пр.взвешивания'!B6:R54,4,FALSE)</f>
        <v>С.Петербург ВС</v>
      </c>
      <c r="P21" s="113">
        <v>0</v>
      </c>
      <c r="Q21" s="41">
        <v>0</v>
      </c>
      <c r="R21" s="40"/>
      <c r="S21" s="39">
        <v>3</v>
      </c>
      <c r="T21" s="123">
        <f>SUM(P21:S21)</f>
        <v>3</v>
      </c>
      <c r="U21" s="164">
        <v>3</v>
      </c>
      <c r="V21" s="6"/>
    </row>
    <row r="22" spans="1:22" ht="12" customHeight="1">
      <c r="A22" s="136"/>
      <c r="B22" s="156"/>
      <c r="C22" s="141"/>
      <c r="D22" s="133"/>
      <c r="E22" s="42">
        <f>HYPERLINK(круги!H77)</f>
      </c>
      <c r="F22" s="36">
        <f>HYPERLINK(круги!H88)</f>
      </c>
      <c r="G22" s="43"/>
      <c r="H22" s="69">
        <f>HYPERLINK(круги!H72)</f>
      </c>
      <c r="I22" s="6"/>
      <c r="J22" s="123"/>
      <c r="K22" s="122"/>
      <c r="L22" s="136"/>
      <c r="M22" s="141"/>
      <c r="N22" s="141"/>
      <c r="O22" s="133"/>
      <c r="P22" s="114"/>
      <c r="Q22" s="44"/>
      <c r="R22" s="43"/>
      <c r="S22" s="42"/>
      <c r="T22" s="123"/>
      <c r="U22" s="164"/>
      <c r="V22" s="6"/>
    </row>
    <row r="23" spans="1:22" ht="12" customHeight="1">
      <c r="A23" s="136">
        <v>9</v>
      </c>
      <c r="B23" s="157" t="str">
        <f>VLOOKUP(A23,'пр.взвешивания'!B12:E42,2,FALSE)</f>
        <v>КОСТЕНКО Яна Сергеевна</v>
      </c>
      <c r="C23" s="140" t="str">
        <f>VLOOKUP(A23,'пр.взвешивания'!B6:F56,3,FALSE)</f>
        <v>09.09.87 мсмк</v>
      </c>
      <c r="D23" s="132" t="str">
        <f>VLOOKUP(A23,'пр.взвешивания'!B6:G56,4,FALSE)</f>
        <v>ДВФО Приморский Владивосток УФК и С</v>
      </c>
      <c r="E23" s="48">
        <v>3</v>
      </c>
      <c r="F23" s="49">
        <v>4</v>
      </c>
      <c r="G23" s="49">
        <v>4</v>
      </c>
      <c r="H23" s="65"/>
      <c r="I23" s="6"/>
      <c r="J23" s="123">
        <f>SUM(E23:I23)</f>
        <v>11</v>
      </c>
      <c r="K23" s="134">
        <v>1</v>
      </c>
      <c r="L23" s="136">
        <v>12</v>
      </c>
      <c r="M23" s="140" t="str">
        <f>VLOOKUP(L23,'пр.взвешивания'!B12:C42,2,FALSE)</f>
        <v>КУЛЬМАМЕТОВА Алия Хакимчановна</v>
      </c>
      <c r="N23" s="140" t="str">
        <f>VLOOKUP(L23,'пр.взвешивания'!B6:Q56,3,FALSE)</f>
        <v>04.06.91 мс</v>
      </c>
      <c r="O23" s="132" t="str">
        <f>VLOOKUP(L23,'пр.взвешивания'!B6:R56,4,FALSE)</f>
        <v>УФО Свердловская Н.Тагил ПР</v>
      </c>
      <c r="P23" s="115">
        <v>0</v>
      </c>
      <c r="Q23" s="49">
        <v>0</v>
      </c>
      <c r="R23" s="49">
        <v>0</v>
      </c>
      <c r="S23" s="50"/>
      <c r="T23" s="123">
        <f>SUM(P23:S23)</f>
        <v>0</v>
      </c>
      <c r="U23" s="158">
        <v>4</v>
      </c>
      <c r="V23" s="6"/>
    </row>
    <row r="24" spans="1:22" ht="12" customHeight="1" thickBot="1">
      <c r="A24" s="148"/>
      <c r="B24" s="160"/>
      <c r="C24" s="152"/>
      <c r="D24" s="151"/>
      <c r="E24" s="71"/>
      <c r="F24" s="52" t="s">
        <v>146</v>
      </c>
      <c r="G24" s="52" t="s">
        <v>143</v>
      </c>
      <c r="H24" s="67"/>
      <c r="I24" s="6"/>
      <c r="J24" s="161"/>
      <c r="K24" s="166"/>
      <c r="L24" s="148"/>
      <c r="M24" s="152"/>
      <c r="N24" s="152"/>
      <c r="O24" s="151"/>
      <c r="P24" s="116"/>
      <c r="Q24" s="52"/>
      <c r="R24" s="52"/>
      <c r="S24" s="117"/>
      <c r="T24" s="161"/>
      <c r="U24" s="159"/>
      <c r="V24" s="6"/>
    </row>
    <row r="25" spans="1:22" ht="16.5" customHeight="1" thickBot="1">
      <c r="A25" s="18" t="s">
        <v>11</v>
      </c>
      <c r="B25" s="6"/>
      <c r="C25" s="6"/>
      <c r="D25" s="6"/>
      <c r="E25" s="57"/>
      <c r="F25" s="57"/>
      <c r="G25" s="57"/>
      <c r="H25" s="57"/>
      <c r="I25" s="6"/>
      <c r="J25" s="97"/>
      <c r="K25" s="6"/>
      <c r="L25" s="6"/>
      <c r="M25" s="28" t="s">
        <v>25</v>
      </c>
      <c r="N25" s="28"/>
      <c r="O25" s="28"/>
      <c r="P25" s="168" t="s">
        <v>26</v>
      </c>
      <c r="Q25" s="168"/>
      <c r="R25" s="168"/>
      <c r="S25" s="6"/>
      <c r="T25" s="6"/>
      <c r="U25" s="6"/>
      <c r="V25" s="6"/>
    </row>
    <row r="26" spans="1:22" ht="12" customHeight="1" thickBot="1">
      <c r="A26" s="135">
        <v>10</v>
      </c>
      <c r="B26" s="153" t="str">
        <f>VLOOKUP(A26,'пр.взвешивания'!B6:E39,2,FALSE)</f>
        <v>КАЛЯЕВА Светлана Викторовна</v>
      </c>
      <c r="C26" s="153" t="str">
        <f>VLOOKUP(A26,'пр.взвешивания'!B6:F59,3,FALSE)</f>
        <v>27.06.82 кмс</v>
      </c>
      <c r="D26" s="154" t="str">
        <f>VLOOKUP(A26,'пр.взвешивания'!B6:G59,4,FALSE)</f>
        <v>МОСКВА  С-70 Д </v>
      </c>
      <c r="E26" s="54"/>
      <c r="F26" s="55">
        <v>3</v>
      </c>
      <c r="G26" s="55">
        <v>0</v>
      </c>
      <c r="H26" s="56">
        <v>0</v>
      </c>
      <c r="I26" s="57"/>
      <c r="J26" s="128">
        <f>SUM(E26:I26)</f>
        <v>3</v>
      </c>
      <c r="K26" s="163">
        <v>3</v>
      </c>
      <c r="L26" s="135">
        <v>4</v>
      </c>
      <c r="M26" s="153" t="str">
        <f>VLOOKUP(L26,'пр.взвешивания'!B6:P39,2,FALSE)</f>
        <v>КОНДРАТЬЕВА Олеся Викторовна</v>
      </c>
      <c r="N26" s="153" t="str">
        <f>VLOOKUP(L26,'пр.взвешивания'!B6:Q59,3,FALSE)</f>
        <v>04.12.83 мсмк</v>
      </c>
      <c r="O26" s="154" t="str">
        <f>VLOOKUP(L26,'пр.взвешивания'!B6:R59,4,FALSE)</f>
        <v>СФО Иркутская Ангарск Россспорт</v>
      </c>
      <c r="P26" s="6"/>
      <c r="Q26" s="6"/>
      <c r="R26" s="6"/>
      <c r="S26" s="6"/>
      <c r="T26" s="6"/>
      <c r="U26" s="6"/>
      <c r="V26" s="6"/>
    </row>
    <row r="27" spans="1:22" ht="12" customHeight="1">
      <c r="A27" s="136"/>
      <c r="B27" s="141"/>
      <c r="C27" s="141"/>
      <c r="D27" s="133"/>
      <c r="E27" s="50"/>
      <c r="F27" s="58">
        <f>HYPERLINK(круги!H132)</f>
      </c>
      <c r="G27" s="59"/>
      <c r="H27" s="60"/>
      <c r="I27" s="57"/>
      <c r="J27" s="123"/>
      <c r="K27" s="164"/>
      <c r="L27" s="136"/>
      <c r="M27" s="141"/>
      <c r="N27" s="141"/>
      <c r="O27" s="133"/>
      <c r="P27" s="257">
        <v>13</v>
      </c>
      <c r="Q27" s="6"/>
      <c r="R27" s="6"/>
      <c r="S27" s="6"/>
      <c r="T27" s="6"/>
      <c r="U27" s="6"/>
      <c r="V27" s="6"/>
    </row>
    <row r="28" spans="1:22" ht="12" customHeight="1" thickBot="1">
      <c r="A28" s="136">
        <v>11</v>
      </c>
      <c r="B28" s="140" t="str">
        <f>VLOOKUP(A28,'пр.взвешивания'!B6:E39,2,FALSE)</f>
        <v>ШЕЛУДЯКОВА Марина Олеговна</v>
      </c>
      <c r="C28" s="140" t="str">
        <f>VLOOKUP(A28,'пр.взвешивания'!B6:F61,3,FALSE)</f>
        <v>23.09.92 кмс</v>
      </c>
      <c r="D28" s="132" t="str">
        <f>VLOOKUP(A28,'пр.взвешивания'!B6:G61,4,FALSE)</f>
        <v>СФО Алтайский Барнаул Д</v>
      </c>
      <c r="E28" s="61">
        <v>1</v>
      </c>
      <c r="F28" s="40"/>
      <c r="G28" s="41">
        <v>0</v>
      </c>
      <c r="H28" s="46">
        <v>0</v>
      </c>
      <c r="I28" s="57"/>
      <c r="J28" s="123">
        <f>SUM(E28:I28)</f>
        <v>1</v>
      </c>
      <c r="K28" s="164">
        <v>4</v>
      </c>
      <c r="L28" s="136">
        <v>13</v>
      </c>
      <c r="M28" s="140" t="str">
        <f>VLOOKUP(L28,'пр.взвешивания'!B6:P39,2,FALSE)</f>
        <v>ШИНКАРЕНКО Анастасия Александровна</v>
      </c>
      <c r="N28" s="140" t="str">
        <f>VLOOKUP(L28,'пр.взвешивания'!B6:Q61,3,FALSE)</f>
        <v>16.12.91 МС</v>
      </c>
      <c r="O28" s="132" t="str">
        <f>VLOOKUP(L28,'пр.взвешивания'!B6:R61,4,FALSE)</f>
        <v>ЦФО Московская Можайск Д</v>
      </c>
      <c r="P28" s="258" t="s">
        <v>159</v>
      </c>
      <c r="Q28" s="23"/>
      <c r="R28" s="24"/>
      <c r="S28" s="6"/>
      <c r="T28" s="6"/>
      <c r="U28" s="6"/>
      <c r="V28" s="6"/>
    </row>
    <row r="29" spans="1:22" ht="12" customHeight="1" thickBot="1">
      <c r="A29" s="136"/>
      <c r="B29" s="141"/>
      <c r="C29" s="141"/>
      <c r="D29" s="133"/>
      <c r="E29" s="62">
        <f>HYPERLINK(круги!G134)</f>
      </c>
      <c r="F29" s="43"/>
      <c r="G29" s="44">
        <f>HYPERLINK(круги!H123)</f>
      </c>
      <c r="H29" s="47">
        <f>HYPERLINK(круги!H134)</f>
      </c>
      <c r="I29" s="57"/>
      <c r="J29" s="123"/>
      <c r="K29" s="164"/>
      <c r="L29" s="148"/>
      <c r="M29" s="152"/>
      <c r="N29" s="152"/>
      <c r="O29" s="151"/>
      <c r="P29" s="6"/>
      <c r="Q29" s="25"/>
      <c r="R29" s="25"/>
      <c r="S29" s="257">
        <v>9</v>
      </c>
      <c r="T29" s="6"/>
      <c r="U29" s="6"/>
      <c r="V29" s="6"/>
    </row>
    <row r="30" spans="1:22" ht="12" customHeight="1" thickBot="1">
      <c r="A30" s="136">
        <v>12</v>
      </c>
      <c r="B30" s="140" t="str">
        <f>VLOOKUP(A30,'пр.взвешивания'!B6:E40,2,FALSE)</f>
        <v>КУЛЬМАМЕТОВА Алия Хакимчановна</v>
      </c>
      <c r="C30" s="140" t="str">
        <f>VLOOKUP(A30,'пр.взвешивания'!B6:F63,3,FALSE)</f>
        <v>04.06.91 мс</v>
      </c>
      <c r="D30" s="132" t="str">
        <f>VLOOKUP(A30,'пр.взвешивания'!B6:G63,4,FALSE)</f>
        <v>УФО Свердловская Н.Тагил ПР</v>
      </c>
      <c r="E30" s="61">
        <v>3</v>
      </c>
      <c r="F30" s="41">
        <v>4</v>
      </c>
      <c r="G30" s="40"/>
      <c r="H30" s="46">
        <v>0</v>
      </c>
      <c r="I30" s="57"/>
      <c r="J30" s="123">
        <f>SUM(E30:I30)</f>
        <v>7</v>
      </c>
      <c r="K30" s="164">
        <v>2</v>
      </c>
      <c r="L30" s="126">
        <v>17</v>
      </c>
      <c r="M30" s="140" t="str">
        <f>VLOOKUP(L30,'пр.взвешивания'!B6:P40,2,FALSE)</f>
        <v>БУРЦЕВА Светлана Викторовна</v>
      </c>
      <c r="N30" s="140" t="str">
        <f>VLOOKUP(L30,'пр.взвешивания'!B6:Q63,3,FALSE)</f>
        <v>14.11.84 мс</v>
      </c>
      <c r="O30" s="132" t="str">
        <f>VLOOKUP(L30,'пр.взвешивания'!B6:R63,4,FALSE)</f>
        <v>ПФО Пермский Березники МО</v>
      </c>
      <c r="P30" s="6"/>
      <c r="Q30" s="25"/>
      <c r="R30" s="25"/>
      <c r="S30" s="258" t="s">
        <v>160</v>
      </c>
      <c r="T30" s="6"/>
      <c r="U30" s="6"/>
      <c r="V30" s="6"/>
    </row>
    <row r="31" spans="1:22" ht="12" customHeight="1">
      <c r="A31" s="136"/>
      <c r="B31" s="141"/>
      <c r="C31" s="141"/>
      <c r="D31" s="133"/>
      <c r="E31" s="62">
        <f>HYPERLINK(круги!H110)</f>
      </c>
      <c r="F31" s="44" t="s">
        <v>149</v>
      </c>
      <c r="G31" s="43"/>
      <c r="H31" s="47">
        <f>HYPERLINK(круги!H105)</f>
      </c>
      <c r="I31" s="57"/>
      <c r="J31" s="123"/>
      <c r="K31" s="164"/>
      <c r="L31" s="165"/>
      <c r="M31" s="141"/>
      <c r="N31" s="141"/>
      <c r="O31" s="133"/>
      <c r="P31" s="257">
        <v>9</v>
      </c>
      <c r="Q31" s="26"/>
      <c r="R31" s="27"/>
      <c r="S31" s="6"/>
      <c r="T31" s="6"/>
      <c r="U31" s="6"/>
      <c r="V31" s="6"/>
    </row>
    <row r="32" spans="1:22" ht="12" customHeight="1" thickBot="1">
      <c r="A32" s="136">
        <v>13</v>
      </c>
      <c r="B32" s="140" t="str">
        <f>VLOOKUP(A32,'пр.взвешивания'!B6:E42,2,FALSE)</f>
        <v>ШИНКАРЕНКО Анастасия Александровна</v>
      </c>
      <c r="C32" s="140" t="str">
        <f>VLOOKUP(A32,'пр.взвешивания'!B6:F65,3,FALSE)</f>
        <v>16.12.91 МС</v>
      </c>
      <c r="D32" s="132" t="str">
        <f>VLOOKUP(A32,'пр.взвешивания'!B6:G65,4,FALSE)</f>
        <v>ЦФО Московская Можайск Д</v>
      </c>
      <c r="E32" s="63">
        <v>3.5</v>
      </c>
      <c r="F32" s="64">
        <v>4</v>
      </c>
      <c r="G32" s="64">
        <v>3</v>
      </c>
      <c r="H32" s="65"/>
      <c r="I32" s="57"/>
      <c r="J32" s="123">
        <f>SUM(E32:I32)</f>
        <v>10.5</v>
      </c>
      <c r="K32" s="158">
        <v>1</v>
      </c>
      <c r="L32" s="136">
        <v>9</v>
      </c>
      <c r="M32" s="140" t="str">
        <f>VLOOKUP(L32,'пр.взвешивания'!B6:P42,2,FALSE)</f>
        <v>КОСТЕНКО Яна Сергеевна</v>
      </c>
      <c r="N32" s="140" t="str">
        <f>VLOOKUP(L32,'пр.взвешивания'!B6:Q65,3,FALSE)</f>
        <v>09.09.87 мсмк</v>
      </c>
      <c r="O32" s="132" t="str">
        <f>VLOOKUP(L32,'пр.взвешивания'!B6:R65,4,FALSE)</f>
        <v>ДВФО Приморский Владивосток УФК и С</v>
      </c>
      <c r="P32" s="258" t="s">
        <v>160</v>
      </c>
      <c r="Q32" s="6"/>
      <c r="R32" s="6"/>
      <c r="S32" s="6"/>
      <c r="T32" s="6"/>
      <c r="U32" s="6"/>
      <c r="V32" s="6"/>
    </row>
    <row r="33" spans="1:22" ht="12" customHeight="1" thickBot="1">
      <c r="A33" s="148"/>
      <c r="B33" s="152"/>
      <c r="C33" s="152"/>
      <c r="D33" s="151"/>
      <c r="E33" s="66">
        <f>HYPERLINK(круги!H119)</f>
      </c>
      <c r="F33" s="53" t="s">
        <v>147</v>
      </c>
      <c r="G33" s="53">
        <f>HYPERLINK(круги!H103)</f>
      </c>
      <c r="H33" s="67"/>
      <c r="I33" s="57"/>
      <c r="J33" s="161"/>
      <c r="K33" s="159"/>
      <c r="L33" s="148"/>
      <c r="M33" s="152"/>
      <c r="N33" s="152"/>
      <c r="O33" s="151"/>
      <c r="P33" s="6"/>
      <c r="Q33" s="6"/>
      <c r="R33" s="6"/>
      <c r="S33" s="6"/>
      <c r="T33" s="6"/>
      <c r="U33" s="6"/>
      <c r="V33" s="6"/>
    </row>
    <row r="34" spans="1:22" ht="15" customHeight="1" thickBot="1">
      <c r="A34" s="18" t="s">
        <v>12</v>
      </c>
      <c r="B34" s="6"/>
      <c r="C34" s="6"/>
      <c r="D34" s="6"/>
      <c r="E34" s="57"/>
      <c r="F34" s="57"/>
      <c r="G34" s="57"/>
      <c r="H34" s="57"/>
      <c r="I34" s="57"/>
      <c r="J34" s="98"/>
      <c r="K34" s="5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" customHeight="1">
      <c r="A35" s="135">
        <v>14</v>
      </c>
      <c r="B35" s="153" t="str">
        <f>VLOOKUP(A35,'пр.взвешивания'!B6:E39,2,FALSE)</f>
        <v>КУРДЯЕВА Мария Александровна</v>
      </c>
      <c r="C35" s="153" t="str">
        <f>VLOOKUP(A35,'пр.взвешивания'!B6:F68,3,FALSE)</f>
        <v>04.05.90 мс</v>
      </c>
      <c r="D35" s="154" t="str">
        <f>VLOOKUP(A35,'пр.взвешивания'!B6:G68,4,FALSE)</f>
        <v>ПФО Саратовская Балаково ПР</v>
      </c>
      <c r="E35" s="32"/>
      <c r="F35" s="33">
        <v>3</v>
      </c>
      <c r="G35" s="33">
        <v>0</v>
      </c>
      <c r="H35" s="31">
        <v>0</v>
      </c>
      <c r="I35" s="57"/>
      <c r="J35" s="128">
        <f>SUM(E35:I35)</f>
        <v>3</v>
      </c>
      <c r="K35" s="163">
        <v>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" customHeight="1">
      <c r="A36" s="136"/>
      <c r="B36" s="141"/>
      <c r="C36" s="141"/>
      <c r="D36" s="133"/>
      <c r="E36" s="35"/>
      <c r="F36" s="36"/>
      <c r="G36" s="36"/>
      <c r="H36" s="38"/>
      <c r="I36" s="57"/>
      <c r="J36" s="123"/>
      <c r="K36" s="164"/>
      <c r="L36" s="30"/>
      <c r="M36" s="119"/>
      <c r="N36" s="119"/>
      <c r="O36" s="119"/>
      <c r="P36" s="119"/>
      <c r="Q36" s="119"/>
      <c r="R36" s="119"/>
      <c r="S36" s="119"/>
      <c r="T36" s="119"/>
      <c r="U36" s="119"/>
      <c r="V36" s="6"/>
    </row>
    <row r="37" spans="1:22" ht="12" customHeight="1">
      <c r="A37" s="136">
        <v>15</v>
      </c>
      <c r="B37" s="140" t="str">
        <f>VLOOKUP(A37,'пр.взвешивания'!B6:E39,2,FALSE)</f>
        <v>КАБУЛОВА София Назимовна</v>
      </c>
      <c r="C37" s="140" t="str">
        <f>VLOOKUP(A37,'пр.взвешивания'!B6:F70,3,FALSE)</f>
        <v>29.05.89 кмс</v>
      </c>
      <c r="D37" s="132" t="str">
        <f>VLOOKUP(A37,'пр.взвешивания'!B6:G70,4,FALSE)</f>
        <v>С.Петербург ВС</v>
      </c>
      <c r="E37" s="39">
        <v>0</v>
      </c>
      <c r="F37" s="40"/>
      <c r="G37" s="41">
        <v>4</v>
      </c>
      <c r="H37" s="68">
        <v>0</v>
      </c>
      <c r="I37" s="57"/>
      <c r="J37" s="123">
        <f>SUM(E37:I37)</f>
        <v>4</v>
      </c>
      <c r="K37" s="164">
        <v>2</v>
      </c>
      <c r="L37" s="15"/>
      <c r="M37" s="81" t="str">
        <f>HYPERLINK('[3]реквизиты'!$A$6)</f>
        <v>Гл. судья, судья МК</v>
      </c>
      <c r="N37" s="82"/>
      <c r="O37" s="106"/>
      <c r="P37" s="120"/>
      <c r="Q37" s="107"/>
      <c r="R37" s="108" t="str">
        <f>HYPERLINK('[3]реквизиты'!$G$6)</f>
        <v>С.Г. Шкедов</v>
      </c>
      <c r="S37" s="120"/>
      <c r="T37" s="119"/>
      <c r="U37" s="119"/>
      <c r="V37" s="6"/>
    </row>
    <row r="38" spans="1:22" ht="12" customHeight="1">
      <c r="A38" s="136"/>
      <c r="B38" s="141"/>
      <c r="C38" s="141"/>
      <c r="D38" s="133"/>
      <c r="E38" s="42"/>
      <c r="F38" s="43"/>
      <c r="G38" s="44" t="s">
        <v>151</v>
      </c>
      <c r="H38" s="69"/>
      <c r="I38" s="57"/>
      <c r="J38" s="123"/>
      <c r="K38" s="164"/>
      <c r="L38" s="15"/>
      <c r="M38" s="82"/>
      <c r="N38" s="82"/>
      <c r="O38" s="106"/>
      <c r="P38" s="120"/>
      <c r="Q38" s="107"/>
      <c r="R38" s="121" t="str">
        <f>HYPERLINK('[3]реквизиты'!$G$7)</f>
        <v>/ г. Владивосток /</v>
      </c>
      <c r="S38" s="120"/>
      <c r="T38" s="119"/>
      <c r="U38" s="119"/>
      <c r="V38" s="6"/>
    </row>
    <row r="39" spans="1:22" ht="12" customHeight="1">
      <c r="A39" s="136">
        <v>16</v>
      </c>
      <c r="B39" s="140" t="str">
        <f>VLOOKUP(A39,'пр.взвешивания'!B6:E40,2,FALSE)</f>
        <v>КОНКИНА Анастасия Александровна</v>
      </c>
      <c r="C39" s="140" t="str">
        <f>VLOOKUP(A39,'пр.взвешивания'!B6:F72,3,FALSE)</f>
        <v>01.12.93 кмс</v>
      </c>
      <c r="D39" s="132" t="str">
        <f>VLOOKUP(A39,'пр.взвешивания'!B6:G72,4,FALSE)</f>
        <v>ПФО Самарская Самара Д</v>
      </c>
      <c r="E39" s="39">
        <v>3</v>
      </c>
      <c r="F39" s="41">
        <v>0</v>
      </c>
      <c r="G39" s="45"/>
      <c r="H39" s="68">
        <v>0</v>
      </c>
      <c r="I39" s="57"/>
      <c r="J39" s="123">
        <f>SUM(E39:I39)</f>
        <v>3</v>
      </c>
      <c r="K39" s="164">
        <v>3</v>
      </c>
      <c r="L39" s="15"/>
      <c r="M39" s="11"/>
      <c r="N39" s="11"/>
      <c r="O39" s="88"/>
      <c r="P39" s="120"/>
      <c r="Q39" s="120"/>
      <c r="R39" s="120"/>
      <c r="S39" s="120"/>
      <c r="T39" s="119"/>
      <c r="U39" s="119"/>
      <c r="V39" s="6"/>
    </row>
    <row r="40" spans="1:22" ht="12" customHeight="1">
      <c r="A40" s="136"/>
      <c r="B40" s="141"/>
      <c r="C40" s="141"/>
      <c r="D40" s="133"/>
      <c r="E40" s="42"/>
      <c r="F40" s="44"/>
      <c r="G40" s="43"/>
      <c r="H40" s="69"/>
      <c r="I40" s="57"/>
      <c r="J40" s="123"/>
      <c r="K40" s="164"/>
      <c r="L40" s="30"/>
      <c r="M40" s="81" t="str">
        <f>HYPERLINK('[2]реквизиты'!$A$22)</f>
        <v>Гл. секретарь, судья МК</v>
      </c>
      <c r="N40" s="82"/>
      <c r="O40" s="106"/>
      <c r="P40" s="120"/>
      <c r="Q40" s="107"/>
      <c r="R40" s="108" t="str">
        <f>HYPERLINK('[3]реквизиты'!$G$8)</f>
        <v>Н.Ю. Глушкова</v>
      </c>
      <c r="S40" s="120"/>
      <c r="T40" s="119"/>
      <c r="U40" s="119"/>
      <c r="V40" s="6"/>
    </row>
    <row r="41" spans="1:22" ht="12" customHeight="1">
      <c r="A41" s="136">
        <v>17</v>
      </c>
      <c r="B41" s="140" t="str">
        <f>VLOOKUP(A41,'пр.взвешивания'!B6:E42,2,FALSE)</f>
        <v>БУРЦЕВА Светлана Викторовна</v>
      </c>
      <c r="C41" s="140" t="str">
        <f>VLOOKUP(A41,'пр.взвешивания'!B6:F74,3,FALSE)</f>
        <v>14.11.84 мс</v>
      </c>
      <c r="D41" s="132" t="str">
        <f>VLOOKUP(A41,'пр.взвешивания'!B6:G74,4,FALSE)</f>
        <v>ПФО Пермский Березники МО</v>
      </c>
      <c r="E41" s="70">
        <v>4</v>
      </c>
      <c r="F41" s="49">
        <v>3</v>
      </c>
      <c r="G41" s="49">
        <v>4</v>
      </c>
      <c r="H41" s="65"/>
      <c r="I41" s="57"/>
      <c r="J41" s="123">
        <f>SUM(E41:I41)</f>
        <v>11</v>
      </c>
      <c r="K41" s="158">
        <v>1</v>
      </c>
      <c r="L41" s="15"/>
      <c r="M41" s="92"/>
      <c r="N41" s="92"/>
      <c r="O41" s="109"/>
      <c r="P41" s="120"/>
      <c r="Q41" s="120"/>
      <c r="R41" s="121" t="str">
        <f>HYPERLINK('[3]реквизиты'!$G$9)</f>
        <v>/  г. Рязань /</v>
      </c>
      <c r="S41" s="120"/>
      <c r="T41" s="119"/>
      <c r="U41" s="119"/>
      <c r="V41" s="6"/>
    </row>
    <row r="42" spans="1:22" ht="12" customHeight="1" thickBot="1">
      <c r="A42" s="148"/>
      <c r="B42" s="152"/>
      <c r="C42" s="152"/>
      <c r="D42" s="151"/>
      <c r="E42" s="71" t="s">
        <v>150</v>
      </c>
      <c r="F42" s="52"/>
      <c r="G42" s="52"/>
      <c r="H42" s="67"/>
      <c r="I42" s="57"/>
      <c r="J42" s="161"/>
      <c r="K42" s="159"/>
      <c r="L42" s="14"/>
      <c r="M42" s="14"/>
      <c r="N42" s="14"/>
      <c r="O42" s="15"/>
      <c r="P42" s="15"/>
      <c r="Q42" s="15"/>
      <c r="R42" s="15"/>
      <c r="S42" s="15"/>
      <c r="T42" s="6"/>
      <c r="U42" s="6"/>
      <c r="V42" s="6"/>
    </row>
    <row r="43" spans="1:22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4"/>
      <c r="M43" s="14"/>
      <c r="N43" s="14"/>
      <c r="O43" s="15"/>
      <c r="P43" s="15"/>
      <c r="Q43" s="15"/>
      <c r="R43" s="15"/>
      <c r="S43" s="15"/>
      <c r="T43" s="6"/>
      <c r="U43" s="6"/>
      <c r="V43" s="6"/>
    </row>
    <row r="44" spans="1:2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</sheetData>
  <sheetProtection/>
  <mergeCells count="186">
    <mergeCell ref="B3:K3"/>
    <mergeCell ref="M30:M31"/>
    <mergeCell ref="N30:N31"/>
    <mergeCell ref="O30:O31"/>
    <mergeCell ref="M26:M27"/>
    <mergeCell ref="N26:N27"/>
    <mergeCell ref="O26:O27"/>
    <mergeCell ref="L28:L29"/>
    <mergeCell ref="M28:M29"/>
    <mergeCell ref="O28:O29"/>
    <mergeCell ref="Q3:U3"/>
    <mergeCell ref="U23:U24"/>
    <mergeCell ref="N23:N24"/>
    <mergeCell ref="O23:O24"/>
    <mergeCell ref="U21:U22"/>
    <mergeCell ref="O21:O22"/>
    <mergeCell ref="T23:T24"/>
    <mergeCell ref="T21:T22"/>
    <mergeCell ref="N17:N18"/>
    <mergeCell ref="O17:O18"/>
    <mergeCell ref="P25:R25"/>
    <mergeCell ref="M23:M24"/>
    <mergeCell ref="N28:N29"/>
    <mergeCell ref="L21:L22"/>
    <mergeCell ref="M21:M22"/>
    <mergeCell ref="N21:N22"/>
    <mergeCell ref="L23:L24"/>
    <mergeCell ref="M19:M20"/>
    <mergeCell ref="N19:N20"/>
    <mergeCell ref="O19:O20"/>
    <mergeCell ref="O32:O33"/>
    <mergeCell ref="M32:M33"/>
    <mergeCell ref="N32:N33"/>
    <mergeCell ref="U8:U9"/>
    <mergeCell ref="T10:T11"/>
    <mergeCell ref="U10:U11"/>
    <mergeCell ref="T19:T20"/>
    <mergeCell ref="U19:U20"/>
    <mergeCell ref="U12:U13"/>
    <mergeCell ref="U17:U18"/>
    <mergeCell ref="T17:T18"/>
    <mergeCell ref="N12:N13"/>
    <mergeCell ref="O12:O13"/>
    <mergeCell ref="T12:T13"/>
    <mergeCell ref="T4:T5"/>
    <mergeCell ref="P4:S4"/>
    <mergeCell ref="N8:N9"/>
    <mergeCell ref="T8:T9"/>
    <mergeCell ref="O8:O9"/>
    <mergeCell ref="N10:N11"/>
    <mergeCell ref="O10:O11"/>
    <mergeCell ref="U4:U5"/>
    <mergeCell ref="N6:N7"/>
    <mergeCell ref="O6:O7"/>
    <mergeCell ref="T6:T7"/>
    <mergeCell ref="U6:U7"/>
    <mergeCell ref="L8:L9"/>
    <mergeCell ref="N4:N5"/>
    <mergeCell ref="O4:O5"/>
    <mergeCell ref="L6:L7"/>
    <mergeCell ref="M6:M7"/>
    <mergeCell ref="M8:M9"/>
    <mergeCell ref="L4:L5"/>
    <mergeCell ref="M4:M5"/>
    <mergeCell ref="M10:M11"/>
    <mergeCell ref="K30:K31"/>
    <mergeCell ref="K28:K29"/>
    <mergeCell ref="K23:K24"/>
    <mergeCell ref="K26:K27"/>
    <mergeCell ref="K21:K22"/>
    <mergeCell ref="L12:L13"/>
    <mergeCell ref="M12:M13"/>
    <mergeCell ref="L26:L27"/>
    <mergeCell ref="M17:M18"/>
    <mergeCell ref="L10:L11"/>
    <mergeCell ref="J10:J11"/>
    <mergeCell ref="J21:J22"/>
    <mergeCell ref="K14:K15"/>
    <mergeCell ref="J17:J18"/>
    <mergeCell ref="L17:L18"/>
    <mergeCell ref="L19:L20"/>
    <mergeCell ref="K37:K38"/>
    <mergeCell ref="J23:J24"/>
    <mergeCell ref="J19:J20"/>
    <mergeCell ref="J14:J15"/>
    <mergeCell ref="L32:L33"/>
    <mergeCell ref="K19:K20"/>
    <mergeCell ref="L30:L31"/>
    <mergeCell ref="C39:C40"/>
    <mergeCell ref="D39:D40"/>
    <mergeCell ref="J39:J40"/>
    <mergeCell ref="K39:K40"/>
    <mergeCell ref="J26:J27"/>
    <mergeCell ref="D32:D33"/>
    <mergeCell ref="K32:K33"/>
    <mergeCell ref="D19:D20"/>
    <mergeCell ref="D35:D36"/>
    <mergeCell ref="K35:K36"/>
    <mergeCell ref="J28:J29"/>
    <mergeCell ref="J30:J31"/>
    <mergeCell ref="J32:J33"/>
    <mergeCell ref="J35:J36"/>
    <mergeCell ref="A21:A22"/>
    <mergeCell ref="B21:B22"/>
    <mergeCell ref="D21:D22"/>
    <mergeCell ref="A30:A31"/>
    <mergeCell ref="B30:B31"/>
    <mergeCell ref="C30:C31"/>
    <mergeCell ref="C21:C22"/>
    <mergeCell ref="C26:C27"/>
    <mergeCell ref="D26:D27"/>
    <mergeCell ref="A28:A29"/>
    <mergeCell ref="A4:A5"/>
    <mergeCell ref="B4:B5"/>
    <mergeCell ref="C4:C5"/>
    <mergeCell ref="D4:D5"/>
    <mergeCell ref="C6:C7"/>
    <mergeCell ref="D6:D7"/>
    <mergeCell ref="A8:A9"/>
    <mergeCell ref="A10:A11"/>
    <mergeCell ref="B10:B11"/>
    <mergeCell ref="C10:C11"/>
    <mergeCell ref="D10:D11"/>
    <mergeCell ref="B8:B9"/>
    <mergeCell ref="C8:C9"/>
    <mergeCell ref="D8:D9"/>
    <mergeCell ref="K41:K42"/>
    <mergeCell ref="A23:A24"/>
    <mergeCell ref="B23:B24"/>
    <mergeCell ref="A26:A27"/>
    <mergeCell ref="B26:B27"/>
    <mergeCell ref="A35:A36"/>
    <mergeCell ref="B35:B36"/>
    <mergeCell ref="C32:C33"/>
    <mergeCell ref="J41:J42"/>
    <mergeCell ref="J37:J38"/>
    <mergeCell ref="A19:A20"/>
    <mergeCell ref="A17:A18"/>
    <mergeCell ref="B17:B18"/>
    <mergeCell ref="C19:C20"/>
    <mergeCell ref="B19:B20"/>
    <mergeCell ref="A32:A33"/>
    <mergeCell ref="B32:B33"/>
    <mergeCell ref="A41:A42"/>
    <mergeCell ref="B41:B42"/>
    <mergeCell ref="B37:B38"/>
    <mergeCell ref="A39:A40"/>
    <mergeCell ref="B39:B40"/>
    <mergeCell ref="A37:A38"/>
    <mergeCell ref="C41:C42"/>
    <mergeCell ref="D41:D42"/>
    <mergeCell ref="C17:C18"/>
    <mergeCell ref="D17:D18"/>
    <mergeCell ref="D30:D31"/>
    <mergeCell ref="C35:C36"/>
    <mergeCell ref="C23:C24"/>
    <mergeCell ref="D23:D24"/>
    <mergeCell ref="D37:D38"/>
    <mergeCell ref="C37:C38"/>
    <mergeCell ref="B28:B29"/>
    <mergeCell ref="C28:C29"/>
    <mergeCell ref="D28:D29"/>
    <mergeCell ref="A1:U1"/>
    <mergeCell ref="B2:J2"/>
    <mergeCell ref="K2:U2"/>
    <mergeCell ref="A14:A15"/>
    <mergeCell ref="B14:B15"/>
    <mergeCell ref="C14:C15"/>
    <mergeCell ref="D14:D15"/>
    <mergeCell ref="A6:A7"/>
    <mergeCell ref="B6:B7"/>
    <mergeCell ref="A12:A13"/>
    <mergeCell ref="B12:B13"/>
    <mergeCell ref="C12:C13"/>
    <mergeCell ref="J12:J13"/>
    <mergeCell ref="D12:D13"/>
    <mergeCell ref="K17:K18"/>
    <mergeCell ref="K12:K13"/>
    <mergeCell ref="K8:K9"/>
    <mergeCell ref="K10:K11"/>
    <mergeCell ref="J8:J9"/>
    <mergeCell ref="E4:I4"/>
    <mergeCell ref="J4:J5"/>
    <mergeCell ref="K4:K5"/>
    <mergeCell ref="J6:J7"/>
    <mergeCell ref="K6:K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5"/>
  <sheetViews>
    <sheetView zoomScalePageLayoutView="0" workbookViewId="0" topLeftCell="A16">
      <selection activeCell="A1" sqref="A1:G45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24.421875" style="0" customWidth="1"/>
    <col min="5" max="5" width="18.140625" style="0" customWidth="1"/>
    <col min="6" max="6" width="11.421875" style="0" customWidth="1"/>
    <col min="7" max="7" width="18.28125" style="0" customWidth="1"/>
  </cols>
  <sheetData>
    <row r="1" spans="1:7" ht="27.75" customHeight="1" thickBot="1">
      <c r="A1" s="142" t="s">
        <v>39</v>
      </c>
      <c r="B1" s="142"/>
      <c r="C1" s="142"/>
      <c r="D1" s="142"/>
      <c r="E1" s="142"/>
      <c r="F1" s="142"/>
      <c r="G1" s="142"/>
    </row>
    <row r="2" spans="1:7" ht="38.25" customHeight="1" thickBot="1">
      <c r="A2" s="143" t="s">
        <v>38</v>
      </c>
      <c r="B2" s="143"/>
      <c r="C2" s="175"/>
      <c r="D2" s="145" t="str">
        <f>HYPERLINK('[3]реквизиты'!$A$2)</f>
        <v>Кубок России по САМБО среди женщин</v>
      </c>
      <c r="E2" s="146"/>
      <c r="F2" s="146"/>
      <c r="G2" s="147"/>
    </row>
    <row r="3" spans="1:7" ht="30" customHeight="1" thickBot="1">
      <c r="A3" s="180" t="str">
        <f>HYPERLINK('[3]реквизиты'!$A$3)</f>
        <v>23 - 27  ноября  2011 г.  г. Кстово</v>
      </c>
      <c r="B3" s="180"/>
      <c r="C3" s="180"/>
      <c r="D3" s="93"/>
      <c r="E3" s="94"/>
      <c r="F3" s="181" t="str">
        <f>'пр.взвешивания'!E3</f>
        <v>в.к. 60  кг.</v>
      </c>
      <c r="G3" s="182"/>
    </row>
    <row r="4" spans="1:7" ht="12.75">
      <c r="A4" s="173" t="s">
        <v>34</v>
      </c>
      <c r="B4" s="173" t="s">
        <v>0</v>
      </c>
      <c r="C4" s="173" t="s">
        <v>1</v>
      </c>
      <c r="D4" s="173" t="s">
        <v>21</v>
      </c>
      <c r="E4" s="173" t="s">
        <v>22</v>
      </c>
      <c r="F4" s="173" t="s">
        <v>23</v>
      </c>
      <c r="G4" s="173" t="s">
        <v>24</v>
      </c>
    </row>
    <row r="5" spans="1:7" ht="12.75">
      <c r="A5" s="174"/>
      <c r="B5" s="174"/>
      <c r="C5" s="174"/>
      <c r="D5" s="174"/>
      <c r="E5" s="174"/>
      <c r="F5" s="174"/>
      <c r="G5" s="174"/>
    </row>
    <row r="6" spans="1:7" ht="12" customHeight="1">
      <c r="A6" s="177" t="s">
        <v>161</v>
      </c>
      <c r="B6" s="178">
        <v>9</v>
      </c>
      <c r="C6" s="176" t="str">
        <f>VLOOKUP(B6,'пр.взвешивания'!B6:G41,2,FALSE)</f>
        <v>КОСТЕНКО Яна Сергеевна</v>
      </c>
      <c r="D6" s="176" t="str">
        <f>VLOOKUP(B6,'пр.взвешивания'!B6:G59,3,FALSE)</f>
        <v>09.09.87 мсмк</v>
      </c>
      <c r="E6" s="176" t="str">
        <f>VLOOKUP(B6,'пр.взвешивания'!B6:G57,4,FALSE)</f>
        <v>ДВФО Приморский Владивосток УФК и С</v>
      </c>
      <c r="F6" s="176" t="str">
        <f>VLOOKUP(B6,'пр.взвешивания'!B6:G57,5,FALSE)</f>
        <v>000619    050747965</v>
      </c>
      <c r="G6" s="176" t="str">
        <f>VLOOKUP(B6,'пр.взвешивания'!B6:G57,6,FALSE)</f>
        <v>Леонтьев ЮА Фалеева ОА</v>
      </c>
    </row>
    <row r="7" spans="1:7" ht="12" customHeight="1">
      <c r="A7" s="177"/>
      <c r="B7" s="178"/>
      <c r="C7" s="176"/>
      <c r="D7" s="176"/>
      <c r="E7" s="176"/>
      <c r="F7" s="176"/>
      <c r="G7" s="176"/>
    </row>
    <row r="8" spans="1:7" ht="12" customHeight="1">
      <c r="A8" s="177" t="s">
        <v>162</v>
      </c>
      <c r="B8" s="178">
        <v>13</v>
      </c>
      <c r="C8" s="176" t="str">
        <f>VLOOKUP(B8,'пр.взвешивания'!B6:G41,2,FALSE)</f>
        <v>ШИНКАРЕНКО Анастасия Александровна</v>
      </c>
      <c r="D8" s="176" t="str">
        <f>VLOOKUP(B8,'пр.взвешивания'!B6:G59,3,FALSE)</f>
        <v>16.12.91 МС</v>
      </c>
      <c r="E8" s="176" t="str">
        <f>VLOOKUP(B8,'пр.взвешивания'!B6:G59,4,FALSE)</f>
        <v>ЦФО Московская Можайск Д</v>
      </c>
      <c r="F8" s="176">
        <f>VLOOKUP(B8,'пр.взвешивания'!B6:G59,5,FALSE)</f>
        <v>152335</v>
      </c>
      <c r="G8" s="176" t="str">
        <f>VLOOKUP(B8,'пр.взвешивания'!B6:G59,6,FALSE)</f>
        <v>Нагулин ВА Нагулин АВ</v>
      </c>
    </row>
    <row r="9" spans="1:7" ht="12" customHeight="1">
      <c r="A9" s="177"/>
      <c r="B9" s="178"/>
      <c r="C9" s="176"/>
      <c r="D9" s="176"/>
      <c r="E9" s="176"/>
      <c r="F9" s="176"/>
      <c r="G9" s="176"/>
    </row>
    <row r="10" spans="1:7" ht="12" customHeight="1">
      <c r="A10" s="177" t="s">
        <v>163</v>
      </c>
      <c r="B10" s="178">
        <v>4</v>
      </c>
      <c r="C10" s="176" t="str">
        <f>VLOOKUP(B10,'пр.взвешивания'!B6:G41,2,FALSE)</f>
        <v>КОНДРАТЬЕВА Олеся Викторовна</v>
      </c>
      <c r="D10" s="176" t="str">
        <f>VLOOKUP(B10,'пр.взвешивания'!B6:G61,3,FALSE)</f>
        <v>04.12.83 мсмк</v>
      </c>
      <c r="E10" s="176" t="str">
        <f>VLOOKUP(B10,'пр.взвешивания'!B6:G61,4,FALSE)</f>
        <v>СФО Иркутская Ангарск Россспорт</v>
      </c>
      <c r="F10" s="176" t="str">
        <f>VLOOKUP(B10,'пр.взвешивания'!B6:G61,5,FALSE)</f>
        <v>000596  2504214298.</v>
      </c>
      <c r="G10" s="176" t="str">
        <f>VLOOKUP(B10,'пр.взвешивания'!B6:G61,6,FALSE)</f>
        <v>Ефимов НН Курьерова СВ</v>
      </c>
    </row>
    <row r="11" spans="1:7" ht="12" customHeight="1">
      <c r="A11" s="177"/>
      <c r="B11" s="178"/>
      <c r="C11" s="176"/>
      <c r="D11" s="176"/>
      <c r="E11" s="176"/>
      <c r="F11" s="176"/>
      <c r="G11" s="176"/>
    </row>
    <row r="12" spans="1:7" ht="12" customHeight="1">
      <c r="A12" s="177" t="s">
        <v>163</v>
      </c>
      <c r="B12" s="178">
        <v>17</v>
      </c>
      <c r="C12" s="176" t="str">
        <f>VLOOKUP(B12,'пр.взвешивания'!B6:G41,2,FALSE)</f>
        <v>БУРЦЕВА Светлана Викторовна</v>
      </c>
      <c r="D12" s="176" t="str">
        <f>VLOOKUP(B12,'пр.взвешивания'!B6:G63,3,FALSE)</f>
        <v>14.11.84 мс</v>
      </c>
      <c r="E12" s="176" t="str">
        <f>VLOOKUP(B12,'пр.взвешивания'!B6:G63,4,FALSE)</f>
        <v>ПФО Пермский Березники МО</v>
      </c>
      <c r="F12" s="176" t="str">
        <f>VLOOKUP(B12,'пр.взвешивания'!B6:G63,5,FALSE)</f>
        <v>000442 5704374673.</v>
      </c>
      <c r="G12" s="176" t="str">
        <f>VLOOKUP(B12,'пр.взвешивания'!B6:G63,6,FALSE)</f>
        <v>Рахмуллин ВВ</v>
      </c>
    </row>
    <row r="13" spans="1:7" ht="12" customHeight="1">
      <c r="A13" s="177"/>
      <c r="B13" s="178"/>
      <c r="C13" s="176"/>
      <c r="D13" s="176"/>
      <c r="E13" s="176"/>
      <c r="F13" s="176"/>
      <c r="G13" s="176"/>
    </row>
    <row r="14" spans="1:7" ht="12" customHeight="1">
      <c r="A14" s="177" t="s">
        <v>164</v>
      </c>
      <c r="B14" s="178">
        <v>6</v>
      </c>
      <c r="C14" s="176" t="str">
        <f>VLOOKUP(B14,'пр.взвешивания'!B6:G41,2,FALSE)</f>
        <v>МАЛЫШЕВА Валерия Леонидовна</v>
      </c>
      <c r="D14" s="176" t="str">
        <f>VLOOKUP(B14,'пр.взвешивания'!B6:G65,3,FALSE)</f>
        <v>09.04.91 мс</v>
      </c>
      <c r="E14" s="176" t="str">
        <f>VLOOKUP(B14,'пр.взвешивания'!B6:G65,4,FALSE)</f>
        <v>ПФО Пермский Пермь МО</v>
      </c>
      <c r="F14" s="176" t="str">
        <f>VLOOKUP(B14,'пр.взвешивания'!B6:G65,5,FALSE)</f>
        <v>003245</v>
      </c>
      <c r="G14" s="176" t="str">
        <f>VLOOKUP(B14,'пр.взвешивания'!B6:G65,6,FALSE)</f>
        <v>Шабалин К</v>
      </c>
    </row>
    <row r="15" spans="1:7" ht="12" customHeight="1">
      <c r="A15" s="177"/>
      <c r="B15" s="178"/>
      <c r="C15" s="176"/>
      <c r="D15" s="176"/>
      <c r="E15" s="176"/>
      <c r="F15" s="176"/>
      <c r="G15" s="176"/>
    </row>
    <row r="16" spans="1:7" ht="12" customHeight="1">
      <c r="A16" s="177" t="s">
        <v>164</v>
      </c>
      <c r="B16" s="178">
        <v>15</v>
      </c>
      <c r="C16" s="176" t="str">
        <f>VLOOKUP(B16,'пр.взвешивания'!B6:G41,2,FALSE)</f>
        <v>КАБУЛОВА София Назимовна</v>
      </c>
      <c r="D16" s="176" t="str">
        <f>VLOOKUP(B16,'пр.взвешивания'!B6:G67,3,FALSE)</f>
        <v>29.05.89 кмс</v>
      </c>
      <c r="E16" s="176" t="str">
        <f>VLOOKUP(B16,'пр.взвешивания'!B6:G67,4,FALSE)</f>
        <v>С.Петербург ВС</v>
      </c>
      <c r="F16" s="176" t="str">
        <f>VLOOKUP(B16,'пр.взвешивания'!B6:G67,5,FALSE)</f>
        <v>000872  4009812900.</v>
      </c>
      <c r="G16" s="176" t="str">
        <f>VLOOKUP(B16,'пр.взвешивания'!B6:G67,6,FALSE)</f>
        <v> Платонов АП</v>
      </c>
    </row>
    <row r="17" spans="1:7" ht="12" customHeight="1">
      <c r="A17" s="177"/>
      <c r="B17" s="178"/>
      <c r="C17" s="176"/>
      <c r="D17" s="176"/>
      <c r="E17" s="176"/>
      <c r="F17" s="176"/>
      <c r="G17" s="176"/>
    </row>
    <row r="18" spans="1:7" ht="12" customHeight="1">
      <c r="A18" s="177" t="s">
        <v>165</v>
      </c>
      <c r="B18" s="179">
        <v>3</v>
      </c>
      <c r="C18" s="176" t="str">
        <f>VLOOKUP(B18,'пр.взвешивания'!B6:G41,2,FALSE)</f>
        <v>ТРУЩЕНКО Елизавета Викторовна</v>
      </c>
      <c r="D18" s="176" t="str">
        <f>VLOOKUP(B18,'пр.взвешивания'!B6:G69,3,FALSE)</f>
        <v>18.06.92 кмс</v>
      </c>
      <c r="E18" s="176" t="str">
        <f>VLOOKUP(B18,'пр.взвешивания'!B6:G69,4,FALSE)</f>
        <v>СФО Омская Омск ВС</v>
      </c>
      <c r="F18" s="176">
        <f>VLOOKUP(B18,'пр.взвешивания'!B6:G69,5,FALSE)</f>
        <v>0</v>
      </c>
      <c r="G18" s="176" t="str">
        <f>VLOOKUP(B18,'пр.взвешивания'!B6:G69,6,FALSE)</f>
        <v>Чекинская АЮ</v>
      </c>
    </row>
    <row r="19" spans="1:7" ht="12" customHeight="1">
      <c r="A19" s="177"/>
      <c r="B19" s="179"/>
      <c r="C19" s="176"/>
      <c r="D19" s="176"/>
      <c r="E19" s="176"/>
      <c r="F19" s="176"/>
      <c r="G19" s="176"/>
    </row>
    <row r="20" spans="1:7" ht="12" customHeight="1">
      <c r="A20" s="177" t="s">
        <v>165</v>
      </c>
      <c r="B20" s="179">
        <v>12</v>
      </c>
      <c r="C20" s="176" t="str">
        <f>VLOOKUP(B20,'пр.взвешивания'!B6:G41,2,FALSE)</f>
        <v>КУЛЬМАМЕТОВА Алия Хакимчановна</v>
      </c>
      <c r="D20" s="176" t="str">
        <f>VLOOKUP(B20,'пр.взвешивания'!B6:G71,3,FALSE)</f>
        <v>04.06.91 мс</v>
      </c>
      <c r="E20" s="176" t="str">
        <f>VLOOKUP(B20,'пр.взвешивания'!B6:G71,4,FALSE)</f>
        <v>УФО Свердловская Н.Тагил ПР</v>
      </c>
      <c r="F20" s="176" t="str">
        <f>VLOOKUP(B20,'пр.взвешивания'!B6:G71,5,FALSE)</f>
        <v>003283054</v>
      </c>
      <c r="G20" s="176" t="str">
        <f>VLOOKUP(B20,'пр.взвешивания'!B6:G71,6,FALSE)</f>
        <v>Матвеев СВ</v>
      </c>
    </row>
    <row r="21" spans="1:7" ht="12" customHeight="1">
      <c r="A21" s="177"/>
      <c r="B21" s="179"/>
      <c r="C21" s="176"/>
      <c r="D21" s="176"/>
      <c r="E21" s="176"/>
      <c r="F21" s="176"/>
      <c r="G21" s="176"/>
    </row>
    <row r="22" spans="1:7" ht="12" customHeight="1">
      <c r="A22" s="177" t="s">
        <v>166</v>
      </c>
      <c r="B22" s="179">
        <v>1</v>
      </c>
      <c r="C22" s="176" t="str">
        <f>VLOOKUP(B22,'пр.взвешивания'!B6:G41,2,FALSE)</f>
        <v>МИХАЙЛЫЧЕВА Мария Александровна</v>
      </c>
      <c r="D22" s="176" t="str">
        <f>VLOOKUP(B22,'пр.взвешивания'!B6:G73,3,FALSE)</f>
        <v>02.06.92 кмс</v>
      </c>
      <c r="E22" s="176" t="str">
        <f>VLOOKUP(B22,'пр.взвешивания'!B6:G73,4,FALSE)</f>
        <v>ПФО Нижегородская Кстово ПР</v>
      </c>
      <c r="F22" s="176" t="str">
        <f>VLOOKUP(B22,'пр.взвешивания'!B6:G73,5,FALSE)</f>
        <v>003271   2205697904</v>
      </c>
      <c r="G22" s="176" t="str">
        <f>VLOOKUP(B22,'пр.взвешивания'!B6:G73,6,FALSE)</f>
        <v>Кожемякин ВС</v>
      </c>
    </row>
    <row r="23" spans="1:7" ht="12" customHeight="1">
      <c r="A23" s="177"/>
      <c r="B23" s="179"/>
      <c r="C23" s="176"/>
      <c r="D23" s="176"/>
      <c r="E23" s="176"/>
      <c r="F23" s="176"/>
      <c r="G23" s="176"/>
    </row>
    <row r="24" spans="1:7" ht="12" customHeight="1">
      <c r="A24" s="177" t="s">
        <v>166</v>
      </c>
      <c r="B24" s="179">
        <v>7</v>
      </c>
      <c r="C24" s="176" t="str">
        <f>VLOOKUP(B24,'пр.взвешивания'!B6:G41,2,FALSE)</f>
        <v>БАРКОВСКАЯ Надежда Александровна</v>
      </c>
      <c r="D24" s="176" t="str">
        <f>VLOOKUP(B24,'пр.взвешивания'!B6:G75,3,FALSE)</f>
        <v>25.8.88 МС</v>
      </c>
      <c r="E24" s="176" t="str">
        <f>VLOOKUP(B24,'пр.взвешивания'!B6:G75,4,FALSE)</f>
        <v>ЦФО Тульская Тула ПР</v>
      </c>
      <c r="F24" s="176">
        <f>VLOOKUP(B24,'пр.взвешивания'!B6:G75,5,FALSE)</f>
        <v>12102</v>
      </c>
      <c r="G24" s="176" t="str">
        <f>VLOOKUP(B24,'пр.взвешивания'!B6:G75,6,FALSE)</f>
        <v>Тен Сергей Александрович</v>
      </c>
    </row>
    <row r="25" spans="1:7" ht="12" customHeight="1">
      <c r="A25" s="177"/>
      <c r="B25" s="179"/>
      <c r="C25" s="176"/>
      <c r="D25" s="176"/>
      <c r="E25" s="176"/>
      <c r="F25" s="176"/>
      <c r="G25" s="176"/>
    </row>
    <row r="26" spans="1:7" ht="12" customHeight="1">
      <c r="A26" s="177" t="s">
        <v>166</v>
      </c>
      <c r="B26" s="179">
        <v>10</v>
      </c>
      <c r="C26" s="176" t="str">
        <f>VLOOKUP(B26,'пр.взвешивания'!B6:G41,2,FALSE)</f>
        <v>КАЛЯЕВА Светлана Викторовна</v>
      </c>
      <c r="D26" s="176" t="str">
        <f>VLOOKUP(B26,'пр.взвешивания'!B6:G77,3,FALSE)</f>
        <v>27.06.82 кмс</v>
      </c>
      <c r="E26" s="176" t="str">
        <f>VLOOKUP(B26,'пр.взвешивания'!B6:G77,4,FALSE)</f>
        <v>МОСКВА  С-70 Д </v>
      </c>
      <c r="F26" s="176" t="str">
        <f>VLOOKUP(B26,'пр.взвешивания'!B6:G77,5,FALSE)</f>
        <v>018399    4506631833</v>
      </c>
      <c r="G26" s="176" t="str">
        <f>VLOOKUP(B26,'пр.взвешивания'!B6:G77,6,FALSE)</f>
        <v>Доровских С Ходырев АН</v>
      </c>
    </row>
    <row r="27" spans="1:7" ht="12" customHeight="1">
      <c r="A27" s="177"/>
      <c r="B27" s="179"/>
      <c r="C27" s="176"/>
      <c r="D27" s="176"/>
      <c r="E27" s="176"/>
      <c r="F27" s="176"/>
      <c r="G27" s="176"/>
    </row>
    <row r="28" spans="1:7" ht="12" customHeight="1">
      <c r="A28" s="177" t="s">
        <v>166</v>
      </c>
      <c r="B28" s="179">
        <v>16</v>
      </c>
      <c r="C28" s="176" t="str">
        <f>VLOOKUP(B28,'пр.взвешивания'!B6:G41,2,FALSE)</f>
        <v>КОНКИНА Анастасия Александровна</v>
      </c>
      <c r="D28" s="176" t="str">
        <f>VLOOKUP(B28,'пр.взвешивания'!B6:G79,3,FALSE)</f>
        <v>01.12.93 кмс</v>
      </c>
      <c r="E28" s="176" t="str">
        <f>VLOOKUP(B28,'пр.взвешивания'!B6:G79,4,FALSE)</f>
        <v>ПФО Самарская Самара Д</v>
      </c>
      <c r="F28" s="176">
        <f>VLOOKUP(B28,'пр.взвешивания'!B6:G79,5,FALSE)</f>
        <v>0</v>
      </c>
      <c r="G28" s="176" t="str">
        <f>VLOOKUP(B28,'пр.взвешивания'!B6:G79,6,FALSE)</f>
        <v>Сараева АА Киргизов ВВ</v>
      </c>
    </row>
    <row r="29" spans="1:7" ht="12" customHeight="1">
      <c r="A29" s="177"/>
      <c r="B29" s="179"/>
      <c r="C29" s="176"/>
      <c r="D29" s="176"/>
      <c r="E29" s="176"/>
      <c r="F29" s="176"/>
      <c r="G29" s="176"/>
    </row>
    <row r="30" spans="1:7" ht="12" customHeight="1">
      <c r="A30" s="177" t="s">
        <v>167</v>
      </c>
      <c r="B30" s="179">
        <v>5</v>
      </c>
      <c r="C30" s="176" t="str">
        <f>VLOOKUP(B30,'пр.взвешивания'!B6:G41,2,FALSE)</f>
        <v>КОШАРНАЯ Кристина Петровна</v>
      </c>
      <c r="D30" s="176" t="str">
        <f>VLOOKUP(B30,'пр.взвешивания'!B6:G81,3,FALSE)</f>
        <v>08.10.91 мс</v>
      </c>
      <c r="E30" s="176" t="str">
        <f>VLOOKUP(B30,'пр.взвешивания'!B6:G81,4,FALSE)</f>
        <v>ЦФО Тверская Ржев МО</v>
      </c>
      <c r="F30" s="176" t="str">
        <f>VLOOKUP(B30,'пр.взвешивания'!B6:G81,5,FALSE)</f>
        <v>000880   2805600035.</v>
      </c>
      <c r="G30" s="176" t="str">
        <f>VLOOKUP(B30,'пр.взвешивания'!B6:G81,6,FALSE)</f>
        <v>Образцов АН</v>
      </c>
    </row>
    <row r="31" spans="1:7" ht="12" customHeight="1">
      <c r="A31" s="177"/>
      <c r="B31" s="179"/>
      <c r="C31" s="176"/>
      <c r="D31" s="176"/>
      <c r="E31" s="176"/>
      <c r="F31" s="176"/>
      <c r="G31" s="176"/>
    </row>
    <row r="32" spans="1:7" ht="12" customHeight="1">
      <c r="A32" s="177" t="s">
        <v>167</v>
      </c>
      <c r="B32" s="179">
        <v>8</v>
      </c>
      <c r="C32" s="176" t="str">
        <f>VLOOKUP(B32,'пр.взвешивания'!B6:G41,2,FALSE)</f>
        <v>БЫСТРЕМОВИЧ Ирина Викторовна</v>
      </c>
      <c r="D32" s="176" t="str">
        <f>VLOOKUP(B32,'пр.взвешивания'!B6:G83,3,FALSE)</f>
        <v>20.01.92 МС</v>
      </c>
      <c r="E32" s="176" t="str">
        <f>VLOOKUP(B32,'пр.взвешивания'!B6:G83,4,FALSE)</f>
        <v>С. Петербург МО</v>
      </c>
      <c r="F32" s="176" t="str">
        <f>VLOOKUP(B32,'пр.взвешивания'!B6:G83,5,FALSE)</f>
        <v>003359</v>
      </c>
      <c r="G32" s="176" t="str">
        <f>VLOOKUP(B32,'пр.взвешивания'!B6:G83,6,FALSE)</f>
        <v>Еремина ЕП Никишов ВВ</v>
      </c>
    </row>
    <row r="33" spans="1:7" ht="12" customHeight="1">
      <c r="A33" s="177"/>
      <c r="B33" s="179"/>
      <c r="C33" s="176"/>
      <c r="D33" s="176"/>
      <c r="E33" s="176"/>
      <c r="F33" s="176"/>
      <c r="G33" s="176"/>
    </row>
    <row r="34" spans="1:7" ht="12" customHeight="1">
      <c r="A34" s="177" t="s">
        <v>167</v>
      </c>
      <c r="B34" s="179">
        <v>11</v>
      </c>
      <c r="C34" s="176" t="str">
        <f>VLOOKUP(B34,'пр.взвешивания'!B6:G41,2,FALSE)</f>
        <v>ШЕЛУДЯКОВА Марина Олеговна</v>
      </c>
      <c r="D34" s="176" t="str">
        <f>VLOOKUP(B34,'пр.взвешивания'!B6:G85,3,FALSE)</f>
        <v>23.09.92 кмс</v>
      </c>
      <c r="E34" s="176" t="str">
        <f>VLOOKUP(B34,'пр.взвешивания'!B6:G85,4,FALSE)</f>
        <v>СФО Алтайский Барнаул Д</v>
      </c>
      <c r="F34" s="176">
        <f>VLOOKUP(B34,'пр.взвешивания'!B6:G85,5,FALSE)</f>
        <v>16952</v>
      </c>
      <c r="G34" s="176" t="str">
        <f>VLOOKUP(B34,'пр.взвешивания'!B6:G85,6,FALSE)</f>
        <v>Тихонова СЛ</v>
      </c>
    </row>
    <row r="35" spans="1:7" ht="12" customHeight="1">
      <c r="A35" s="177"/>
      <c r="B35" s="179"/>
      <c r="C35" s="176"/>
      <c r="D35" s="176"/>
      <c r="E35" s="176"/>
      <c r="F35" s="176"/>
      <c r="G35" s="176"/>
    </row>
    <row r="36" spans="1:7" ht="12" customHeight="1">
      <c r="A36" s="177" t="s">
        <v>167</v>
      </c>
      <c r="B36" s="179">
        <v>14</v>
      </c>
      <c r="C36" s="176" t="str">
        <f>VLOOKUP(B36,'пр.взвешивания'!B6:G41,2,FALSE)</f>
        <v>КУРДЯЕВА Мария Александровна</v>
      </c>
      <c r="D36" s="176" t="str">
        <f>VLOOKUP(B36,'пр.взвешивания'!B6:G87,3,FALSE)</f>
        <v>04.05.90 мс</v>
      </c>
      <c r="E36" s="176" t="str">
        <f>VLOOKUP(B36,'пр.взвешивания'!B6:G87,4,FALSE)</f>
        <v>ПФО Саратовская Балаково ПР</v>
      </c>
      <c r="F36" s="176" t="str">
        <f>VLOOKUP(B36,'пр.взвешивания'!B6:G87,5,FALSE)</f>
        <v>000911</v>
      </c>
      <c r="G36" s="176" t="str">
        <f>VLOOKUP(B36,'пр.взвешивания'!B6:G87,6,FALSE)</f>
        <v>Сучков АА</v>
      </c>
    </row>
    <row r="37" spans="1:7" ht="12" customHeight="1">
      <c r="A37" s="177"/>
      <c r="B37" s="179"/>
      <c r="C37" s="176"/>
      <c r="D37" s="176"/>
      <c r="E37" s="176"/>
      <c r="F37" s="176"/>
      <c r="G37" s="176"/>
    </row>
    <row r="38" spans="1:7" ht="12" customHeight="1">
      <c r="A38" s="177" t="s">
        <v>168</v>
      </c>
      <c r="B38" s="179">
        <v>2</v>
      </c>
      <c r="C38" s="176" t="str">
        <f>VLOOKUP(B38,'пр.взвешивания'!B6:G43,2,FALSE)</f>
        <v>ПОНОМАРЕВА Юлия Владимировна</v>
      </c>
      <c r="D38" s="176" t="str">
        <f>VLOOKUP(B38,'пр.взвешивания'!B6:G89,3,FALSE)</f>
        <v>10.06.88 КМС</v>
      </c>
      <c r="E38" s="176" t="str">
        <f>VLOOKUP(B38,'пр.взвешивания'!B6:G89,4,FALSE)</f>
        <v>УФО Свердловская Н.Тагил ПР</v>
      </c>
      <c r="F38" s="176">
        <f>VLOOKUP(B38,'пр.взвешивания'!B6:G89,5,FALSE)</f>
        <v>0</v>
      </c>
      <c r="G38" s="176" t="str">
        <f>VLOOKUP(B38,'пр.взвешивания'!B6:G89,6,FALSE)</f>
        <v>Матвеев СВ</v>
      </c>
    </row>
    <row r="39" spans="1:7" ht="12" customHeight="1">
      <c r="A39" s="177"/>
      <c r="B39" s="179"/>
      <c r="C39" s="176"/>
      <c r="D39" s="176"/>
      <c r="E39" s="176"/>
      <c r="F39" s="176"/>
      <c r="G39" s="176"/>
    </row>
    <row r="40" spans="1:9" ht="18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20.25" customHeight="1">
      <c r="A41" s="81" t="str">
        <f>HYPERLINK('[3]реквизиты'!$A$6)</f>
        <v>Гл. судья, судья МК</v>
      </c>
      <c r="B41" s="82"/>
      <c r="C41" s="82"/>
      <c r="D41" s="72"/>
      <c r="E41" s="83"/>
      <c r="F41" s="83"/>
      <c r="G41" s="84" t="str">
        <f>HYPERLINK('[3]реквизиты'!$G$6)</f>
        <v>С.Г. Шкедов</v>
      </c>
      <c r="H41" s="6"/>
      <c r="I41" s="6"/>
    </row>
    <row r="42" spans="1:9" ht="15.75">
      <c r="A42" s="82"/>
      <c r="B42" s="82"/>
      <c r="C42" s="82"/>
      <c r="D42" s="85"/>
      <c r="E42" s="86"/>
      <c r="F42" s="86"/>
      <c r="G42" s="87" t="str">
        <f>HYPERLINK('[3]реквизиты'!$G$7)</f>
        <v>/ г. Владивосток /</v>
      </c>
      <c r="H42" s="6"/>
      <c r="I42" s="6"/>
    </row>
    <row r="43" spans="1:9" ht="12.75">
      <c r="A43" s="92"/>
      <c r="B43" s="92"/>
      <c r="C43" s="92"/>
      <c r="D43" s="89"/>
      <c r="E43" s="89"/>
      <c r="F43" s="89"/>
      <c r="G43" s="72"/>
      <c r="I43" s="6"/>
    </row>
    <row r="44" spans="1:9" ht="15.75">
      <c r="A44" s="81" t="str">
        <f>HYPERLINK('[2]реквизиты'!$A$22)</f>
        <v>Гл. секретарь, судья МК</v>
      </c>
      <c r="B44" s="82"/>
      <c r="C44" s="82"/>
      <c r="D44" s="90"/>
      <c r="E44" s="91"/>
      <c r="F44" s="91"/>
      <c r="G44" s="84" t="str">
        <f>HYPERLINK('[3]реквизиты'!$G$8)</f>
        <v>Н.Ю. Глушкова</v>
      </c>
      <c r="H44" s="6"/>
      <c r="I44" s="6"/>
    </row>
    <row r="45" spans="1:9" ht="12.75">
      <c r="A45" s="92"/>
      <c r="B45" s="92"/>
      <c r="C45" s="92"/>
      <c r="D45" s="72"/>
      <c r="E45" s="72"/>
      <c r="F45" s="72"/>
      <c r="G45" s="87" t="str">
        <f>HYPERLINK('[3]реквизиты'!$G$9)</f>
        <v>/  г. Рязань /</v>
      </c>
      <c r="H45" s="6"/>
      <c r="I45" s="6"/>
    </row>
  </sheetData>
  <sheetProtection/>
  <mergeCells count="131">
    <mergeCell ref="A3:C3"/>
    <mergeCell ref="F3:G3"/>
    <mergeCell ref="E38:E39"/>
    <mergeCell ref="F38:F39"/>
    <mergeCell ref="G38:G39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B30:B31"/>
    <mergeCell ref="C30:C31"/>
    <mergeCell ref="D30:D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E22:E23"/>
    <mergeCell ref="F22:F23"/>
    <mergeCell ref="C22:C23"/>
    <mergeCell ref="D22:D23"/>
    <mergeCell ref="A26:A27"/>
    <mergeCell ref="B26:B27"/>
    <mergeCell ref="C26:C27"/>
    <mergeCell ref="D26:D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E14:E15"/>
    <mergeCell ref="F14:F15"/>
    <mergeCell ref="C14:C15"/>
    <mergeCell ref="D14:D15"/>
    <mergeCell ref="A18:A19"/>
    <mergeCell ref="B18:B19"/>
    <mergeCell ref="C18:C19"/>
    <mergeCell ref="D18:D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E6:E7"/>
    <mergeCell ref="F6:F7"/>
    <mergeCell ref="C6:C7"/>
    <mergeCell ref="D6:D7"/>
    <mergeCell ref="A10:A11"/>
    <mergeCell ref="B10:B11"/>
    <mergeCell ref="C10:C11"/>
    <mergeCell ref="D10:D11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A1:G1"/>
    <mergeCell ref="E4:E5"/>
    <mergeCell ref="F4:F5"/>
    <mergeCell ref="G4:G5"/>
    <mergeCell ref="A4:A5"/>
    <mergeCell ref="B4:B5"/>
    <mergeCell ref="C4:C5"/>
    <mergeCell ref="D4:D5"/>
    <mergeCell ref="A2:C2"/>
    <mergeCell ref="D2:G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zoomScalePageLayoutView="0" workbookViewId="0" topLeftCell="A20">
      <selection activeCell="A27" sqref="A27:I39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99" t="str">
        <f>HYPERLINK('пр.взвешивания'!E3)</f>
        <v>в.к. 60  кг.</v>
      </c>
    </row>
    <row r="2" ht="12.75">
      <c r="C2" s="9" t="s">
        <v>29</v>
      </c>
    </row>
    <row r="3" ht="12.75">
      <c r="C3" s="10" t="s">
        <v>30</v>
      </c>
    </row>
    <row r="4" spans="1:9" ht="12.75">
      <c r="A4" s="184" t="s">
        <v>31</v>
      </c>
      <c r="B4" s="184" t="s">
        <v>0</v>
      </c>
      <c r="C4" s="174" t="s">
        <v>1</v>
      </c>
      <c r="D4" s="184" t="s">
        <v>2</v>
      </c>
      <c r="E4" s="184" t="s">
        <v>3</v>
      </c>
      <c r="F4" s="184" t="s">
        <v>14</v>
      </c>
      <c r="G4" s="184" t="s">
        <v>15</v>
      </c>
      <c r="H4" s="184" t="s">
        <v>16</v>
      </c>
      <c r="I4" s="184" t="s">
        <v>17</v>
      </c>
    </row>
    <row r="5" spans="1:9" ht="12.75">
      <c r="A5" s="173"/>
      <c r="B5" s="173"/>
      <c r="C5" s="173"/>
      <c r="D5" s="173"/>
      <c r="E5" s="173"/>
      <c r="F5" s="173"/>
      <c r="G5" s="173"/>
      <c r="H5" s="173"/>
      <c r="I5" s="173"/>
    </row>
    <row r="6" spans="1:9" ht="12.75">
      <c r="A6" s="187"/>
      <c r="B6" s="254">
        <v>4</v>
      </c>
      <c r="C6" s="191" t="str">
        <f>VLOOKUP(B6,'пр.взвешивания'!B6:C39,2,FALSE)</f>
        <v>КОНДРАТЬЕВА Олеся Викторовна</v>
      </c>
      <c r="D6" s="191" t="str">
        <f>VLOOKUP(C6,'пр.взвешивания'!C6:D39,2,FALSE)</f>
        <v>04.12.83 мсмк</v>
      </c>
      <c r="E6" s="191" t="str">
        <f>VLOOKUP(D6,'пр.взвешивания'!D6:E39,2,FALSE)</f>
        <v>СФО Иркутская Ангарск Россспорт</v>
      </c>
      <c r="F6" s="186"/>
      <c r="G6" s="188"/>
      <c r="H6" s="189"/>
      <c r="I6" s="184"/>
    </row>
    <row r="7" spans="1:9" ht="12.75">
      <c r="A7" s="187"/>
      <c r="B7" s="255"/>
      <c r="C7" s="191"/>
      <c r="D7" s="191"/>
      <c r="E7" s="191"/>
      <c r="F7" s="186"/>
      <c r="G7" s="186"/>
      <c r="H7" s="189"/>
      <c r="I7" s="184"/>
    </row>
    <row r="8" spans="1:9" ht="12.75">
      <c r="A8" s="183"/>
      <c r="B8" s="254">
        <v>13</v>
      </c>
      <c r="C8" s="191" t="str">
        <f>VLOOKUP(B8,'пр.взвешивания'!B6:C39,2,FALSE)</f>
        <v>ШИНКАРЕНКО Анастасия Александровна</v>
      </c>
      <c r="D8" s="191" t="str">
        <f>VLOOKUP(C8,'пр.взвешивания'!C6:D39,2,FALSE)</f>
        <v>16.12.91 МС</v>
      </c>
      <c r="E8" s="191" t="str">
        <f>VLOOKUP(D8,'пр.взвешивания'!D6:E39,2,FALSE)</f>
        <v>ЦФО Московская Можайск Д</v>
      </c>
      <c r="F8" s="186"/>
      <c r="G8" s="186"/>
      <c r="H8" s="184"/>
      <c r="I8" s="184"/>
    </row>
    <row r="9" spans="1:9" ht="12.75">
      <c r="A9" s="183"/>
      <c r="B9" s="255"/>
      <c r="C9" s="191"/>
      <c r="D9" s="191"/>
      <c r="E9" s="191"/>
      <c r="F9" s="186"/>
      <c r="G9" s="186"/>
      <c r="H9" s="184"/>
      <c r="I9" s="184"/>
    </row>
    <row r="10" spans="2:5" ht="24.75" customHeight="1">
      <c r="B10" s="256"/>
      <c r="E10" s="11" t="s">
        <v>32</v>
      </c>
    </row>
    <row r="11" spans="2:9" ht="24.75" customHeight="1">
      <c r="B11" s="256"/>
      <c r="E11" s="11" t="s">
        <v>7</v>
      </c>
      <c r="F11" s="12"/>
      <c r="G11" s="12"/>
      <c r="H11" s="12"/>
      <c r="I11" s="12"/>
    </row>
    <row r="12" spans="2:5" ht="24.75" customHeight="1">
      <c r="B12" s="256"/>
      <c r="E12" s="11" t="s">
        <v>8</v>
      </c>
    </row>
    <row r="13" spans="2:9" ht="24.75" customHeight="1">
      <c r="B13" s="256"/>
      <c r="E13" s="11"/>
      <c r="F13" s="1"/>
      <c r="G13" s="1"/>
      <c r="H13" s="1"/>
      <c r="I13" s="1"/>
    </row>
    <row r="14" spans="2:9" ht="24.75" customHeight="1">
      <c r="B14" s="256"/>
      <c r="E14" s="3"/>
      <c r="F14" s="99" t="str">
        <f>HYPERLINK('пр.взвешивания'!E3)</f>
        <v>в.к. 60  кг.</v>
      </c>
      <c r="G14" s="3"/>
      <c r="H14" s="3"/>
      <c r="I14" s="3"/>
    </row>
    <row r="15" spans="2:3" ht="12.75">
      <c r="B15" s="256"/>
      <c r="C15" s="10" t="s">
        <v>30</v>
      </c>
    </row>
    <row r="16" spans="1:9" ht="12.75">
      <c r="A16" s="184" t="s">
        <v>31</v>
      </c>
      <c r="B16" s="255" t="s">
        <v>0</v>
      </c>
      <c r="C16" s="174" t="s">
        <v>1</v>
      </c>
      <c r="D16" s="184" t="s">
        <v>2</v>
      </c>
      <c r="E16" s="184" t="s">
        <v>3</v>
      </c>
      <c r="F16" s="184" t="s">
        <v>14</v>
      </c>
      <c r="G16" s="184" t="s">
        <v>15</v>
      </c>
      <c r="H16" s="184" t="s">
        <v>16</v>
      </c>
      <c r="I16" s="184" t="s">
        <v>17</v>
      </c>
    </row>
    <row r="17" spans="1:9" ht="12.75">
      <c r="A17" s="173"/>
      <c r="B17" s="239"/>
      <c r="C17" s="173"/>
      <c r="D17" s="173"/>
      <c r="E17" s="173"/>
      <c r="F17" s="173"/>
      <c r="G17" s="173"/>
      <c r="H17" s="173"/>
      <c r="I17" s="173"/>
    </row>
    <row r="18" spans="1:9" ht="12.75">
      <c r="A18" s="187"/>
      <c r="B18" s="254">
        <v>17</v>
      </c>
      <c r="C18" s="191" t="str">
        <f>VLOOKUP(B18,'пр.взвешивания'!B6:C39,2,FALSE)</f>
        <v>БУРЦЕВА Светлана Викторовна</v>
      </c>
      <c r="D18" s="191" t="str">
        <f>VLOOKUP(C18,'пр.взвешивания'!C6:D39,2,FALSE)</f>
        <v>14.11.84 мс</v>
      </c>
      <c r="E18" s="191" t="str">
        <f>VLOOKUP(D18,'пр.взвешивания'!D6:E39,2,FALSE)</f>
        <v>ПФО Пермский Березники МО</v>
      </c>
      <c r="F18" s="186"/>
      <c r="G18" s="188"/>
      <c r="H18" s="189"/>
      <c r="I18" s="184"/>
    </row>
    <row r="19" spans="1:9" ht="12.75">
      <c r="A19" s="187"/>
      <c r="B19" s="255"/>
      <c r="C19" s="191"/>
      <c r="D19" s="191"/>
      <c r="E19" s="191"/>
      <c r="F19" s="186"/>
      <c r="G19" s="186"/>
      <c r="H19" s="189"/>
      <c r="I19" s="184"/>
    </row>
    <row r="20" spans="1:9" ht="12.75">
      <c r="A20" s="183"/>
      <c r="B20" s="254">
        <v>9</v>
      </c>
      <c r="C20" s="191" t="str">
        <f>VLOOKUP(B20,'пр.взвешивания'!B6:C39,2,FALSE)</f>
        <v>КОСТЕНКО Яна Сергеевна</v>
      </c>
      <c r="D20" s="191" t="str">
        <f>VLOOKUP(C20,'пр.взвешивания'!C6:D39,2,FALSE)</f>
        <v>09.09.87 мсмк</v>
      </c>
      <c r="E20" s="191" t="str">
        <f>VLOOKUP(D20,'пр.взвешивания'!D6:E39,2,FALSE)</f>
        <v>ДВФО Приморский Владивосток УФК и С</v>
      </c>
      <c r="F20" s="186"/>
      <c r="G20" s="186"/>
      <c r="H20" s="184"/>
      <c r="I20" s="184"/>
    </row>
    <row r="21" spans="1:9" ht="12.75">
      <c r="A21" s="183"/>
      <c r="B21" s="255"/>
      <c r="C21" s="191"/>
      <c r="D21" s="191"/>
      <c r="E21" s="191"/>
      <c r="F21" s="186"/>
      <c r="G21" s="186"/>
      <c r="H21" s="184"/>
      <c r="I21" s="184"/>
    </row>
    <row r="22" ht="24.75" customHeight="1">
      <c r="E22" s="11" t="s">
        <v>32</v>
      </c>
    </row>
    <row r="23" spans="5:9" ht="24.75" customHeight="1">
      <c r="E23" s="11" t="s">
        <v>7</v>
      </c>
      <c r="F23" s="12"/>
      <c r="G23" s="12"/>
      <c r="H23" s="12"/>
      <c r="I23" s="12"/>
    </row>
    <row r="24" ht="24.75" customHeight="1">
      <c r="E24" s="11" t="s">
        <v>8</v>
      </c>
    </row>
    <row r="25" spans="5:9" ht="24.75" customHeight="1">
      <c r="E25" s="11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spans="5:6" ht="24.75" customHeight="1">
      <c r="E27" s="8"/>
      <c r="F27" s="99" t="str">
        <f>HYPERLINK('пр.взвешивания'!E3)</f>
        <v>в.к. 60  кг.</v>
      </c>
    </row>
    <row r="28" ht="12.75">
      <c r="C28" s="13" t="s">
        <v>26</v>
      </c>
    </row>
    <row r="29" spans="1:9" ht="12.75">
      <c r="A29" s="184" t="s">
        <v>31</v>
      </c>
      <c r="B29" s="184" t="s">
        <v>0</v>
      </c>
      <c r="C29" s="174" t="s">
        <v>1</v>
      </c>
      <c r="D29" s="184" t="s">
        <v>2</v>
      </c>
      <c r="E29" s="184" t="s">
        <v>3</v>
      </c>
      <c r="F29" s="184" t="s">
        <v>14</v>
      </c>
      <c r="G29" s="184" t="s">
        <v>15</v>
      </c>
      <c r="H29" s="184" t="s">
        <v>16</v>
      </c>
      <c r="I29" s="184" t="s">
        <v>17</v>
      </c>
    </row>
    <row r="30" spans="1:9" ht="12.75">
      <c r="A30" s="173"/>
      <c r="B30" s="173"/>
      <c r="C30" s="173"/>
      <c r="D30" s="173"/>
      <c r="E30" s="173"/>
      <c r="F30" s="173"/>
      <c r="G30" s="173"/>
      <c r="H30" s="173"/>
      <c r="I30" s="173"/>
    </row>
    <row r="31" spans="1:9" ht="12.75">
      <c r="A31" s="187"/>
      <c r="B31" s="184">
        <v>13</v>
      </c>
      <c r="C31" s="185" t="str">
        <f>VLOOKUP(B31,'пр.взвешивания'!B6:C39,2,FALSE)</f>
        <v>ШИНКАРЕНКО Анастасия Александровна</v>
      </c>
      <c r="D31" s="185" t="str">
        <f>VLOOKUP(C31,'пр.взвешивания'!C6:D39,2,FALSE)</f>
        <v>16.12.91 МС</v>
      </c>
      <c r="E31" s="185" t="str">
        <f>VLOOKUP(D31,'пр.взвешивания'!D6:E39,2,FALSE)</f>
        <v>ЦФО Московская Можайск Д</v>
      </c>
      <c r="F31" s="186"/>
      <c r="G31" s="188"/>
      <c r="H31" s="189"/>
      <c r="I31" s="184"/>
    </row>
    <row r="32" spans="1:9" ht="12.75">
      <c r="A32" s="187"/>
      <c r="B32" s="184"/>
      <c r="C32" s="185"/>
      <c r="D32" s="185"/>
      <c r="E32" s="185"/>
      <c r="F32" s="186"/>
      <c r="G32" s="186"/>
      <c r="H32" s="189"/>
      <c r="I32" s="184"/>
    </row>
    <row r="33" spans="1:9" ht="12.75">
      <c r="A33" s="183"/>
      <c r="B33" s="184">
        <v>9</v>
      </c>
      <c r="C33" s="185" t="str">
        <f>VLOOKUP(B33,'пр.взвешивания'!B6:C39,2,FALSE)</f>
        <v>КОСТЕНКО Яна Сергеевна</v>
      </c>
      <c r="D33" s="185" t="str">
        <f>VLOOKUP(C33,'пр.взвешивания'!C6:D39,2,FALSE)</f>
        <v>09.09.87 мсмк</v>
      </c>
      <c r="E33" s="185" t="str">
        <f>VLOOKUP(D33,'пр.взвешивания'!D6:E39,2,FALSE)</f>
        <v>ДВФО Приморский Владивосток УФК и С</v>
      </c>
      <c r="F33" s="186"/>
      <c r="G33" s="186"/>
      <c r="H33" s="184"/>
      <c r="I33" s="184"/>
    </row>
    <row r="34" spans="1:9" ht="12.75">
      <c r="A34" s="183"/>
      <c r="B34" s="184"/>
      <c r="C34" s="185"/>
      <c r="D34" s="185"/>
      <c r="E34" s="185"/>
      <c r="F34" s="186"/>
      <c r="G34" s="186"/>
      <c r="H34" s="184"/>
      <c r="I34" s="184"/>
    </row>
    <row r="35" ht="24.75" customHeight="1">
      <c r="E35" s="11" t="s">
        <v>32</v>
      </c>
    </row>
    <row r="36" spans="5:9" ht="24.75" customHeight="1">
      <c r="E36" s="11" t="s">
        <v>7</v>
      </c>
      <c r="F36" s="12"/>
      <c r="G36" s="12"/>
      <c r="H36" s="12"/>
      <c r="I36" s="12"/>
    </row>
    <row r="37" ht="24.75" customHeight="1">
      <c r="E37" s="11" t="s">
        <v>8</v>
      </c>
    </row>
    <row r="38" spans="5:9" ht="24.75" customHeight="1">
      <c r="E38" s="11"/>
      <c r="F38" s="1"/>
      <c r="G38" s="1"/>
      <c r="H38" s="1"/>
      <c r="I38" s="1"/>
    </row>
    <row r="39" spans="5:9" ht="24.75" customHeight="1">
      <c r="E39" s="3"/>
      <c r="F39" s="3"/>
      <c r="G39" s="3"/>
      <c r="H39" s="3"/>
      <c r="I39" s="3"/>
    </row>
    <row r="40" spans="5:9" ht="24.75" customHeight="1">
      <c r="E40" s="3"/>
      <c r="F40" s="3"/>
      <c r="G40" s="3"/>
      <c r="H40" s="3"/>
      <c r="I40" s="3"/>
    </row>
    <row r="41" ht="24.75" customHeight="1"/>
    <row r="42" ht="24.75" customHeight="1"/>
    <row r="43" ht="24.75" customHeight="1"/>
    <row r="44" ht="24.75" customHeight="1"/>
  </sheetData>
  <sheetProtection/>
  <mergeCells count="81">
    <mergeCell ref="E4:E5"/>
    <mergeCell ref="F4:F5"/>
    <mergeCell ref="A4:A5"/>
    <mergeCell ref="B4:B5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E8:E9"/>
    <mergeCell ref="F8:F9"/>
    <mergeCell ref="G8:G9"/>
    <mergeCell ref="H8:H9"/>
    <mergeCell ref="A8:A9"/>
    <mergeCell ref="B8:B9"/>
    <mergeCell ref="C8:C9"/>
    <mergeCell ref="D8:D9"/>
    <mergeCell ref="H16:H17"/>
    <mergeCell ref="I16:I17"/>
    <mergeCell ref="H6:H7"/>
    <mergeCell ref="I6:I7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A28" sqref="A1:H29"/>
    </sheetView>
  </sheetViews>
  <sheetFormatPr defaultColWidth="9.140625" defaultRowHeight="12.75"/>
  <sheetData>
    <row r="1" spans="1:8" ht="15.75" thickBot="1">
      <c r="A1" s="208" t="str">
        <f>'[3]реквизиты'!$A$2</f>
        <v>Кубок России по САМБО среди женщин</v>
      </c>
      <c r="B1" s="209"/>
      <c r="C1" s="209"/>
      <c r="D1" s="209"/>
      <c r="E1" s="209"/>
      <c r="F1" s="209"/>
      <c r="G1" s="209"/>
      <c r="H1" s="210"/>
    </row>
    <row r="2" spans="1:8" ht="12.75">
      <c r="A2" s="211" t="str">
        <f>'[3]реквизиты'!$A$3</f>
        <v>23 - 27  ноября  2011 г.  г. Кстово</v>
      </c>
      <c r="B2" s="211"/>
      <c r="C2" s="211"/>
      <c r="D2" s="211"/>
      <c r="E2" s="211"/>
      <c r="F2" s="211"/>
      <c r="G2" s="211"/>
      <c r="H2" s="211"/>
    </row>
    <row r="3" spans="1:8" ht="18.75" thickBot="1">
      <c r="A3" s="212" t="s">
        <v>40</v>
      </c>
      <c r="B3" s="212"/>
      <c r="C3" s="212"/>
      <c r="D3" s="212"/>
      <c r="E3" s="212"/>
      <c r="F3" s="212"/>
      <c r="G3" s="212"/>
      <c r="H3" s="212"/>
    </row>
    <row r="4" spans="2:8" ht="18.75" thickBot="1">
      <c r="B4" s="100"/>
      <c r="C4" s="101"/>
      <c r="D4" s="213" t="str">
        <f>'пр.взвешивания'!E3</f>
        <v>в.к. 60  кг.</v>
      </c>
      <c r="E4" s="214"/>
      <c r="F4" s="215"/>
      <c r="G4" s="101"/>
      <c r="H4" s="101"/>
    </row>
    <row r="5" spans="1:8" ht="18.75" thickBot="1">
      <c r="A5" s="101"/>
      <c r="B5" s="101"/>
      <c r="C5" s="101"/>
      <c r="D5" s="101"/>
      <c r="E5" s="101"/>
      <c r="F5" s="101"/>
      <c r="G5" s="101"/>
      <c r="H5" s="101"/>
    </row>
    <row r="6" spans="1:10" ht="18">
      <c r="A6" s="216" t="s">
        <v>41</v>
      </c>
      <c r="B6" s="201" t="str">
        <f>VLOOKUP(J6,'пр.взвешивания'!B6:G71,2,FALSE)</f>
        <v>КОСТЕНКО Яна Сергеевна</v>
      </c>
      <c r="C6" s="201"/>
      <c r="D6" s="201"/>
      <c r="E6" s="201"/>
      <c r="F6" s="201"/>
      <c r="G6" s="201"/>
      <c r="H6" s="194" t="str">
        <f>VLOOKUP(J6,'пр.взвешивания'!B6:G71,3,FALSE)</f>
        <v>09.09.87 мсмк</v>
      </c>
      <c r="I6" s="101"/>
      <c r="J6" s="102">
        <v>9</v>
      </c>
    </row>
    <row r="7" spans="1:10" ht="18">
      <c r="A7" s="217"/>
      <c r="B7" s="202"/>
      <c r="C7" s="202"/>
      <c r="D7" s="202"/>
      <c r="E7" s="202"/>
      <c r="F7" s="202"/>
      <c r="G7" s="202"/>
      <c r="H7" s="203"/>
      <c r="I7" s="101"/>
      <c r="J7" s="102"/>
    </row>
    <row r="8" spans="1:10" ht="18">
      <c r="A8" s="217"/>
      <c r="B8" s="204" t="str">
        <f>VLOOKUP(J6,'пр.взвешивания'!B6:G71,4,FALSE)</f>
        <v>ДВФО Приморский Владивосток УФК и С</v>
      </c>
      <c r="C8" s="204"/>
      <c r="D8" s="204"/>
      <c r="E8" s="204"/>
      <c r="F8" s="204"/>
      <c r="G8" s="204"/>
      <c r="H8" s="203"/>
      <c r="I8" s="101"/>
      <c r="J8" s="102"/>
    </row>
    <row r="9" spans="1:10" ht="18.75" thickBot="1">
      <c r="A9" s="218"/>
      <c r="B9" s="196"/>
      <c r="C9" s="196"/>
      <c r="D9" s="196"/>
      <c r="E9" s="196"/>
      <c r="F9" s="196"/>
      <c r="G9" s="196"/>
      <c r="H9" s="197"/>
      <c r="I9" s="101"/>
      <c r="J9" s="102"/>
    </row>
    <row r="10" spans="1:10" ht="18.75" thickBot="1">
      <c r="A10" s="101"/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8" customHeight="1">
      <c r="A11" s="205" t="s">
        <v>42</v>
      </c>
      <c r="B11" s="201" t="str">
        <f>VLOOKUP(J11,'пр.взвешивания'!B1:G76,2,FALSE)</f>
        <v>ШИНКАРЕНКО Анастасия Александровна</v>
      </c>
      <c r="C11" s="201"/>
      <c r="D11" s="201"/>
      <c r="E11" s="201"/>
      <c r="F11" s="201"/>
      <c r="G11" s="201"/>
      <c r="H11" s="194" t="str">
        <f>VLOOKUP(J11,'пр.взвешивания'!B1:G76,3,FALSE)</f>
        <v>16.12.91 МС</v>
      </c>
      <c r="I11" s="101"/>
      <c r="J11" s="102">
        <v>13</v>
      </c>
    </row>
    <row r="12" spans="1:10" ht="18" customHeight="1">
      <c r="A12" s="206"/>
      <c r="B12" s="202"/>
      <c r="C12" s="202"/>
      <c r="D12" s="202"/>
      <c r="E12" s="202"/>
      <c r="F12" s="202"/>
      <c r="G12" s="202"/>
      <c r="H12" s="203"/>
      <c r="I12" s="101"/>
      <c r="J12" s="102"/>
    </row>
    <row r="13" spans="1:10" ht="18">
      <c r="A13" s="206"/>
      <c r="B13" s="204" t="str">
        <f>VLOOKUP(J11,'пр.взвешивания'!B1:G76,4,FALSE)</f>
        <v>ЦФО Московская Можайск Д</v>
      </c>
      <c r="C13" s="204"/>
      <c r="D13" s="204"/>
      <c r="E13" s="204"/>
      <c r="F13" s="204"/>
      <c r="G13" s="204"/>
      <c r="H13" s="203"/>
      <c r="I13" s="101"/>
      <c r="J13" s="102"/>
    </row>
    <row r="14" spans="1:10" ht="18.75" thickBot="1">
      <c r="A14" s="207"/>
      <c r="B14" s="196"/>
      <c r="C14" s="196"/>
      <c r="D14" s="196"/>
      <c r="E14" s="196"/>
      <c r="F14" s="196"/>
      <c r="G14" s="196"/>
      <c r="H14" s="197"/>
      <c r="I14" s="101"/>
      <c r="J14" s="102"/>
    </row>
    <row r="15" spans="1:10" ht="18.75" thickBot="1">
      <c r="A15" s="101"/>
      <c r="B15" s="101"/>
      <c r="C15" s="101"/>
      <c r="D15" s="101"/>
      <c r="E15" s="101"/>
      <c r="F15" s="101"/>
      <c r="G15" s="101"/>
      <c r="H15" s="101"/>
      <c r="I15" s="101"/>
      <c r="J15" s="102"/>
    </row>
    <row r="16" spans="1:10" ht="18" customHeight="1">
      <c r="A16" s="198" t="s">
        <v>43</v>
      </c>
      <c r="B16" s="201" t="str">
        <f>VLOOKUP(J16,'пр.взвешивания'!B6:G81,2,FALSE)</f>
        <v>КОНДРАТЬЕВА Олеся Викторовна</v>
      </c>
      <c r="C16" s="201"/>
      <c r="D16" s="201"/>
      <c r="E16" s="201"/>
      <c r="F16" s="201"/>
      <c r="G16" s="201"/>
      <c r="H16" s="194" t="str">
        <f>VLOOKUP(J16,'пр.взвешивания'!B6:G81,3,FALSE)</f>
        <v>04.12.83 мсмк</v>
      </c>
      <c r="I16" s="101"/>
      <c r="J16" s="102">
        <v>4</v>
      </c>
    </row>
    <row r="17" spans="1:10" ht="18" customHeight="1">
      <c r="A17" s="199"/>
      <c r="B17" s="202"/>
      <c r="C17" s="202"/>
      <c r="D17" s="202"/>
      <c r="E17" s="202"/>
      <c r="F17" s="202"/>
      <c r="G17" s="202"/>
      <c r="H17" s="203"/>
      <c r="I17" s="101"/>
      <c r="J17" s="102"/>
    </row>
    <row r="18" spans="1:10" ht="18">
      <c r="A18" s="199"/>
      <c r="B18" s="204" t="str">
        <f>VLOOKUP(J16,'пр.взвешивания'!B6:G81,4,FALSE)</f>
        <v>СФО Иркутская Ангарск Россспорт</v>
      </c>
      <c r="C18" s="204"/>
      <c r="D18" s="204"/>
      <c r="E18" s="204"/>
      <c r="F18" s="204"/>
      <c r="G18" s="204"/>
      <c r="H18" s="203"/>
      <c r="I18" s="101"/>
      <c r="J18" s="102"/>
    </row>
    <row r="19" spans="1:10" ht="18.75" thickBot="1">
      <c r="A19" s="200"/>
      <c r="B19" s="196"/>
      <c r="C19" s="196"/>
      <c r="D19" s="196"/>
      <c r="E19" s="196"/>
      <c r="F19" s="196"/>
      <c r="G19" s="196"/>
      <c r="H19" s="197"/>
      <c r="I19" s="101"/>
      <c r="J19" s="102"/>
    </row>
    <row r="20" spans="1:10" ht="18.75" thickBot="1">
      <c r="A20" s="101"/>
      <c r="B20" s="101"/>
      <c r="C20" s="101"/>
      <c r="D20" s="101"/>
      <c r="E20" s="101"/>
      <c r="F20" s="101"/>
      <c r="G20" s="101"/>
      <c r="H20" s="101"/>
      <c r="I20" s="101"/>
      <c r="J20" s="102"/>
    </row>
    <row r="21" spans="1:10" ht="18" customHeight="1">
      <c r="A21" s="198" t="s">
        <v>43</v>
      </c>
      <c r="B21" s="201" t="str">
        <f>VLOOKUP(J21,'пр.взвешивания'!B1:G86,2,FALSE)</f>
        <v>БУРЦЕВА Светлана Викторовна</v>
      </c>
      <c r="C21" s="201"/>
      <c r="D21" s="201"/>
      <c r="E21" s="201"/>
      <c r="F21" s="201"/>
      <c r="G21" s="201"/>
      <c r="H21" s="194" t="str">
        <f>VLOOKUP(J21,'пр.взвешивания'!B1:G86,3,FALSE)</f>
        <v>14.11.84 мс</v>
      </c>
      <c r="I21" s="101"/>
      <c r="J21" s="102">
        <v>17</v>
      </c>
    </row>
    <row r="22" spans="1:10" ht="18" customHeight="1">
      <c r="A22" s="199"/>
      <c r="B22" s="202"/>
      <c r="C22" s="202"/>
      <c r="D22" s="202"/>
      <c r="E22" s="202"/>
      <c r="F22" s="202"/>
      <c r="G22" s="202"/>
      <c r="H22" s="203"/>
      <c r="I22" s="101"/>
      <c r="J22" s="102"/>
    </row>
    <row r="23" spans="1:9" ht="18">
      <c r="A23" s="199"/>
      <c r="B23" s="204" t="str">
        <f>VLOOKUP(J21,'пр.взвешивания'!B1:G86,4,FALSE)</f>
        <v>ПФО Пермский Березники МО</v>
      </c>
      <c r="C23" s="204"/>
      <c r="D23" s="204"/>
      <c r="E23" s="204"/>
      <c r="F23" s="204"/>
      <c r="G23" s="204"/>
      <c r="H23" s="203"/>
      <c r="I23" s="101"/>
    </row>
    <row r="24" spans="1:9" ht="18.75" thickBot="1">
      <c r="A24" s="200"/>
      <c r="B24" s="196"/>
      <c r="C24" s="196"/>
      <c r="D24" s="196"/>
      <c r="E24" s="196"/>
      <c r="F24" s="196"/>
      <c r="G24" s="196"/>
      <c r="H24" s="197"/>
      <c r="I24" s="101"/>
    </row>
    <row r="25" spans="1:8" ht="18">
      <c r="A25" s="101"/>
      <c r="B25" s="101"/>
      <c r="C25" s="101"/>
      <c r="D25" s="101"/>
      <c r="E25" s="101"/>
      <c r="F25" s="101"/>
      <c r="G25" s="101"/>
      <c r="H25" s="101"/>
    </row>
    <row r="26" spans="1:8" ht="18">
      <c r="A26" s="101" t="s">
        <v>44</v>
      </c>
      <c r="B26" s="101"/>
      <c r="C26" s="101"/>
      <c r="D26" s="101"/>
      <c r="E26" s="101"/>
      <c r="F26" s="101"/>
      <c r="G26" s="101"/>
      <c r="H26" s="101"/>
    </row>
    <row r="27" ht="13.5" thickBot="1"/>
    <row r="28" spans="1:10" ht="12.75">
      <c r="A28" s="192" t="str">
        <f>VLOOKUP(J28,'пр.взвешивания'!B6:G71,6,FALSE)</f>
        <v>Леонтьев ЮА Фалеева ОА</v>
      </c>
      <c r="B28" s="193"/>
      <c r="C28" s="193"/>
      <c r="D28" s="193"/>
      <c r="E28" s="193"/>
      <c r="F28" s="193"/>
      <c r="G28" s="193"/>
      <c r="H28" s="194"/>
      <c r="J28">
        <v>9</v>
      </c>
    </row>
    <row r="29" spans="1:8" ht="13.5" thickBot="1">
      <c r="A29" s="195"/>
      <c r="B29" s="196"/>
      <c r="C29" s="196"/>
      <c r="D29" s="196"/>
      <c r="E29" s="196"/>
      <c r="F29" s="196"/>
      <c r="G29" s="196"/>
      <c r="H29" s="197"/>
    </row>
    <row r="32" spans="1:8" ht="18">
      <c r="A32" s="101" t="s">
        <v>45</v>
      </c>
      <c r="B32" s="101"/>
      <c r="C32" s="101"/>
      <c r="D32" s="101"/>
      <c r="E32" s="101"/>
      <c r="F32" s="101"/>
      <c r="G32" s="101"/>
      <c r="H32" s="101"/>
    </row>
    <row r="33" spans="1:8" ht="18">
      <c r="A33" s="101"/>
      <c r="B33" s="101"/>
      <c r="C33" s="101"/>
      <c r="D33" s="101"/>
      <c r="E33" s="101"/>
      <c r="F33" s="101"/>
      <c r="G33" s="101"/>
      <c r="H33" s="101"/>
    </row>
    <row r="34" spans="1:8" ht="18">
      <c r="A34" s="101"/>
      <c r="B34" s="101"/>
      <c r="C34" s="101"/>
      <c r="D34" s="101"/>
      <c r="E34" s="101"/>
      <c r="F34" s="101"/>
      <c r="G34" s="101"/>
      <c r="H34" s="101"/>
    </row>
    <row r="35" spans="1:8" ht="18">
      <c r="A35" s="103"/>
      <c r="B35" s="103"/>
      <c r="C35" s="103"/>
      <c r="D35" s="103"/>
      <c r="E35" s="103"/>
      <c r="F35" s="103"/>
      <c r="G35" s="103"/>
      <c r="H35" s="103"/>
    </row>
    <row r="36" spans="1:8" ht="18">
      <c r="A36" s="104"/>
      <c r="B36" s="104"/>
      <c r="C36" s="104"/>
      <c r="D36" s="104"/>
      <c r="E36" s="104"/>
      <c r="F36" s="104"/>
      <c r="G36" s="104"/>
      <c r="H36" s="104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5"/>
      <c r="B38" s="105"/>
      <c r="C38" s="105"/>
      <c r="D38" s="105"/>
      <c r="E38" s="105"/>
      <c r="F38" s="105"/>
      <c r="G38" s="105"/>
      <c r="H38" s="105"/>
    </row>
    <row r="39" spans="1:8" ht="18">
      <c r="A39" s="103"/>
      <c r="B39" s="103"/>
      <c r="C39" s="103"/>
      <c r="D39" s="103"/>
      <c r="E39" s="103"/>
      <c r="F39" s="103"/>
      <c r="G39" s="103"/>
      <c r="H39" s="103"/>
    </row>
  </sheetData>
  <sheetProtection/>
  <mergeCells count="21">
    <mergeCell ref="A6:A9"/>
    <mergeCell ref="B6:G7"/>
    <mergeCell ref="H6:H7"/>
    <mergeCell ref="B8:H9"/>
    <mergeCell ref="A1:H1"/>
    <mergeCell ref="A2:H2"/>
    <mergeCell ref="A3:H3"/>
    <mergeCell ref="D4:F4"/>
    <mergeCell ref="A16:A19"/>
    <mergeCell ref="B16:G17"/>
    <mergeCell ref="H16:H17"/>
    <mergeCell ref="B18:H19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201"/>
  <sheetViews>
    <sheetView zoomScalePageLayoutView="0" workbookViewId="0" topLeftCell="A151">
      <selection activeCell="A159" sqref="A159:H18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36" t="s">
        <v>36</v>
      </c>
      <c r="B1" s="236"/>
      <c r="C1" s="236"/>
      <c r="D1" s="236"/>
      <c r="E1" s="236"/>
      <c r="F1" s="236"/>
      <c r="G1" s="236"/>
      <c r="H1" s="236"/>
      <c r="I1" s="6"/>
    </row>
    <row r="2" spans="1:9" ht="18.75" customHeight="1">
      <c r="A2" s="17" t="s">
        <v>9</v>
      </c>
      <c r="B2" s="5" t="s">
        <v>18</v>
      </c>
      <c r="C2" s="5"/>
      <c r="D2" s="5"/>
      <c r="E2" s="99" t="str">
        <f>HYPERLINK('пр.взвешивания'!E3)</f>
        <v>в.к. 60  кг.</v>
      </c>
      <c r="F2" s="5"/>
      <c r="G2" s="5"/>
      <c r="H2" s="5"/>
      <c r="I2" s="6"/>
    </row>
    <row r="3" spans="1:8" ht="12.75" customHeight="1">
      <c r="A3" s="184" t="s">
        <v>0</v>
      </c>
      <c r="B3" s="184" t="s">
        <v>1</v>
      </c>
      <c r="C3" s="184" t="s">
        <v>2</v>
      </c>
      <c r="D3" s="184" t="s">
        <v>3</v>
      </c>
      <c r="E3" s="184" t="s">
        <v>14</v>
      </c>
      <c r="F3" s="184" t="s">
        <v>15</v>
      </c>
      <c r="G3" s="184" t="s">
        <v>16</v>
      </c>
      <c r="H3" s="184" t="s">
        <v>17</v>
      </c>
    </row>
    <row r="4" spans="1:8" ht="12.75" customHeight="1">
      <c r="A4" s="173"/>
      <c r="B4" s="173"/>
      <c r="C4" s="173"/>
      <c r="D4" s="173"/>
      <c r="E4" s="173"/>
      <c r="F4" s="173"/>
      <c r="G4" s="173"/>
      <c r="H4" s="173"/>
    </row>
    <row r="5" spans="1:8" ht="12.75" customHeight="1">
      <c r="A5" s="229">
        <v>1</v>
      </c>
      <c r="B5" s="220" t="str">
        <f>VLOOKUP(A5,'пр.взвешивания'!B6:G39,2,FALSE)</f>
        <v>МИХАЙЛЫЧЕВА Мария Александровна</v>
      </c>
      <c r="C5" s="190" t="str">
        <f>VLOOKUP(A5,'пр.взвешивания'!B6:G39,3,FALSE)</f>
        <v>02.06.92 кмс</v>
      </c>
      <c r="D5" s="190" t="str">
        <f>VLOOKUP(A5,'пр.взвешивания'!B6:G39,4,FALSE)</f>
        <v>ПФО Нижегородская Кстово ПР</v>
      </c>
      <c r="E5" s="186"/>
      <c r="F5" s="188"/>
      <c r="G5" s="189"/>
      <c r="H5" s="184"/>
    </row>
    <row r="6" spans="1:8" ht="12.75" customHeight="1">
      <c r="A6" s="229"/>
      <c r="B6" s="226"/>
      <c r="C6" s="228"/>
      <c r="D6" s="228"/>
      <c r="E6" s="186"/>
      <c r="F6" s="186"/>
      <c r="G6" s="189"/>
      <c r="H6" s="184"/>
    </row>
    <row r="7" spans="1:8" ht="12.75" customHeight="1">
      <c r="A7" s="173">
        <v>2</v>
      </c>
      <c r="B7" s="220" t="str">
        <f>VLOOKUP(A7,'пр.взвешивания'!B6:G41,2,FALSE)</f>
        <v>ПОНОМАРЕВА Юлия Владимировна</v>
      </c>
      <c r="C7" s="190" t="str">
        <f>VLOOKUP(A7,'пр.взвешивания'!B6:G41,3,FALSE)</f>
        <v>10.06.88 КМС</v>
      </c>
      <c r="D7" s="190" t="str">
        <f>VLOOKUP(A7,'пр.взвешивания'!B6:G41,4,FALSE)</f>
        <v>УФО Свердловская Н.Тагил ПР</v>
      </c>
      <c r="E7" s="223"/>
      <c r="F7" s="223"/>
      <c r="G7" s="173"/>
      <c r="H7" s="173"/>
    </row>
    <row r="8" spans="1:8" ht="12.75" customHeight="1" thickBot="1">
      <c r="A8" s="219"/>
      <c r="B8" s="221"/>
      <c r="C8" s="222"/>
      <c r="D8" s="222"/>
      <c r="E8" s="224"/>
      <c r="F8" s="224"/>
      <c r="G8" s="219"/>
      <c r="H8" s="219"/>
    </row>
    <row r="9" spans="1:8" ht="12.75" customHeight="1">
      <c r="A9" s="184">
        <v>5</v>
      </c>
      <c r="B9" s="225" t="str">
        <f>VLOOKUP(A9,'пр.взвешивания'!B6:G43,2,FALSE)</f>
        <v>КОШАРНАЯ Кристина Петровна</v>
      </c>
      <c r="C9" s="227" t="str">
        <f>VLOOKUP(A9,'пр.взвешивания'!B6:G43,3,FALSE)</f>
        <v>08.10.91 мс</v>
      </c>
      <c r="D9" s="227" t="str">
        <f>VLOOKUP(A9,'пр.взвешивания'!B6:G43,4,FALSE)</f>
        <v>ЦФО Тверская Ржев МО</v>
      </c>
      <c r="E9" s="186"/>
      <c r="F9" s="188"/>
      <c r="G9" s="189"/>
      <c r="H9" s="184"/>
    </row>
    <row r="10" spans="1:8" ht="12.75" customHeight="1">
      <c r="A10" s="184"/>
      <c r="B10" s="226"/>
      <c r="C10" s="228"/>
      <c r="D10" s="228"/>
      <c r="E10" s="186"/>
      <c r="F10" s="186"/>
      <c r="G10" s="189"/>
      <c r="H10" s="184"/>
    </row>
    <row r="11" spans="1:8" ht="12.75" customHeight="1">
      <c r="A11" s="173">
        <v>4</v>
      </c>
      <c r="B11" s="220" t="str">
        <f>VLOOKUP(A11,'пр.взвешивания'!B6:G45,2,FALSE)</f>
        <v>КОНДРАТЬЕВА Олеся Викторовна</v>
      </c>
      <c r="C11" s="190" t="str">
        <f>VLOOKUP(A11,'пр.взвешивания'!B6:G45,3,FALSE)</f>
        <v>04.12.83 мсмк</v>
      </c>
      <c r="D11" s="190" t="str">
        <f>VLOOKUP(A11,'пр.взвешивания'!B6:G45,4,FALSE)</f>
        <v>СФО Иркутская Ангарск Россспорт</v>
      </c>
      <c r="E11" s="223"/>
      <c r="F11" s="223"/>
      <c r="G11" s="173"/>
      <c r="H11" s="173"/>
    </row>
    <row r="12" spans="1:8" ht="12.75" customHeight="1" thickBot="1">
      <c r="A12" s="219"/>
      <c r="B12" s="221"/>
      <c r="C12" s="222"/>
      <c r="D12" s="222"/>
      <c r="E12" s="224"/>
      <c r="F12" s="224"/>
      <c r="G12" s="219"/>
      <c r="H12" s="219"/>
    </row>
    <row r="13" spans="1:8" ht="12.75" customHeight="1">
      <c r="A13" s="173">
        <v>3</v>
      </c>
      <c r="B13" s="230" t="str">
        <f>VLOOKUP(A13,'пр.взвешивания'!B6:G47,2,FALSE)</f>
        <v>ТРУЩЕНКО Елизавета Викторовна</v>
      </c>
      <c r="C13" s="232" t="str">
        <f>VLOOKUP(A13,'пр.взвешивания'!B6:G47,3,FALSE)</f>
        <v>18.06.92 кмс</v>
      </c>
      <c r="D13" s="232" t="str">
        <f>VLOOKUP(A13,'пр.взвешивания'!B6:G47,4,FALSE)</f>
        <v>СФО Омская Омск ВС</v>
      </c>
      <c r="E13" s="173" t="s">
        <v>33</v>
      </c>
      <c r="F13" s="223"/>
      <c r="G13" s="173"/>
      <c r="H13" s="173"/>
    </row>
    <row r="14" spans="1:8" ht="12.75" customHeight="1" thickBot="1">
      <c r="A14" s="219"/>
      <c r="B14" s="231"/>
      <c r="C14" s="222"/>
      <c r="D14" s="222"/>
      <c r="E14" s="219"/>
      <c r="F14" s="224"/>
      <c r="G14" s="219"/>
      <c r="H14" s="219"/>
    </row>
    <row r="15" spans="1:5" ht="20.25" customHeight="1">
      <c r="A15" s="17" t="s">
        <v>9</v>
      </c>
      <c r="B15" s="5" t="s">
        <v>19</v>
      </c>
      <c r="C15" s="7"/>
      <c r="D15" s="7"/>
      <c r="E15" s="99" t="str">
        <f>HYPERLINK('пр.взвешивания'!E3)</f>
        <v>в.к. 60  кг.</v>
      </c>
    </row>
    <row r="16" spans="1:8" ht="12.75" customHeight="1">
      <c r="A16" s="229">
        <v>1</v>
      </c>
      <c r="B16" s="220" t="str">
        <f>VLOOKUP(A16,'пр.взвешивания'!B6:G50,2,FALSE)</f>
        <v>МИХАЙЛЫЧЕВА Мария Александровна</v>
      </c>
      <c r="C16" s="190" t="str">
        <f>VLOOKUP(A16,'пр.взвешивания'!B6:G50,3,FALSE)</f>
        <v>02.06.92 кмс</v>
      </c>
      <c r="D16" s="190" t="str">
        <f>VLOOKUP(A16,'пр.взвешивания'!B6:G50,4,FALSE)</f>
        <v>ПФО Нижегородская Кстово ПР</v>
      </c>
      <c r="E16" s="186"/>
      <c r="F16" s="188"/>
      <c r="G16" s="189"/>
      <c r="H16" s="184"/>
    </row>
    <row r="17" spans="1:8" ht="12.75" customHeight="1">
      <c r="A17" s="229"/>
      <c r="B17" s="226"/>
      <c r="C17" s="228"/>
      <c r="D17" s="228"/>
      <c r="E17" s="186"/>
      <c r="F17" s="186"/>
      <c r="G17" s="189"/>
      <c r="H17" s="184"/>
    </row>
    <row r="18" spans="1:8" ht="12.75" customHeight="1">
      <c r="A18" s="173">
        <v>3</v>
      </c>
      <c r="B18" s="220" t="str">
        <f>VLOOKUP(A18,'пр.взвешивания'!B6:G52,2,FALSE)</f>
        <v>ТРУЩЕНКО Елизавета Викторовна</v>
      </c>
      <c r="C18" s="190" t="str">
        <f>VLOOKUP(A18,'пр.взвешивания'!B6:G52,3,FALSE)</f>
        <v>18.06.92 кмс</v>
      </c>
      <c r="D18" s="190" t="str">
        <f>VLOOKUP(A18,'пр.взвешивания'!B6:G52,4,FALSE)</f>
        <v>СФО Омская Омск ВС</v>
      </c>
      <c r="E18" s="223"/>
      <c r="F18" s="223"/>
      <c r="G18" s="173"/>
      <c r="H18" s="173"/>
    </row>
    <row r="19" spans="1:8" ht="12.75" customHeight="1" thickBot="1">
      <c r="A19" s="219"/>
      <c r="B19" s="221"/>
      <c r="C19" s="222"/>
      <c r="D19" s="222"/>
      <c r="E19" s="224"/>
      <c r="F19" s="224"/>
      <c r="G19" s="219"/>
      <c r="H19" s="219"/>
    </row>
    <row r="20" spans="1:8" ht="12.75" customHeight="1">
      <c r="A20" s="184">
        <v>2</v>
      </c>
      <c r="B20" s="225" t="str">
        <f>VLOOKUP(A20,'пр.взвешивания'!B6:G54,2,FALSE)</f>
        <v>ПОНОМАРЕВА Юлия Владимировна</v>
      </c>
      <c r="C20" s="227" t="str">
        <f>VLOOKUP(A20,'пр.взвешивания'!B6:G54,3,FALSE)</f>
        <v>10.06.88 КМС</v>
      </c>
      <c r="D20" s="227" t="str">
        <f>VLOOKUP(A20,'пр.взвешивания'!B6:G54,4,FALSE)</f>
        <v>УФО Свердловская Н.Тагил ПР</v>
      </c>
      <c r="E20" s="186"/>
      <c r="F20" s="188"/>
      <c r="G20" s="189"/>
      <c r="H20" s="184"/>
    </row>
    <row r="21" spans="1:8" ht="12.75" customHeight="1">
      <c r="A21" s="184"/>
      <c r="B21" s="226"/>
      <c r="C21" s="228"/>
      <c r="D21" s="228"/>
      <c r="E21" s="186"/>
      <c r="F21" s="186"/>
      <c r="G21" s="189"/>
      <c r="H21" s="184"/>
    </row>
    <row r="22" spans="1:8" ht="12.75" customHeight="1">
      <c r="A22" s="173">
        <v>4</v>
      </c>
      <c r="B22" s="220" t="str">
        <f>VLOOKUP(A22,'пр.взвешивания'!B6:G56,2,FALSE)</f>
        <v>КОНДРАТЬЕВА Олеся Викторовна</v>
      </c>
      <c r="C22" s="190" t="str">
        <f>VLOOKUP(A22,'пр.взвешивания'!B6:G56,3,FALSE)</f>
        <v>04.12.83 мсмк</v>
      </c>
      <c r="D22" s="190" t="str">
        <f>VLOOKUP(A22,'пр.взвешивания'!B6:G56,4,FALSE)</f>
        <v>СФО Иркутская Ангарск Россспорт</v>
      </c>
      <c r="E22" s="223"/>
      <c r="F22" s="223"/>
      <c r="G22" s="173"/>
      <c r="H22" s="173"/>
    </row>
    <row r="23" spans="1:8" ht="12.75" customHeight="1" thickBot="1">
      <c r="A23" s="219"/>
      <c r="B23" s="221"/>
      <c r="C23" s="222"/>
      <c r="D23" s="222"/>
      <c r="E23" s="224"/>
      <c r="F23" s="224"/>
      <c r="G23" s="219"/>
      <c r="H23" s="219"/>
    </row>
    <row r="24" spans="1:8" ht="12.75" customHeight="1">
      <c r="A24" s="173">
        <v>5</v>
      </c>
      <c r="B24" s="230" t="str">
        <f>VLOOKUP(A24,'пр.взвешивания'!B6:G58,2,FALSE)</f>
        <v>КОШАРНАЯ Кристина Петровна</v>
      </c>
      <c r="C24" s="232" t="str">
        <f>VLOOKUP(A24,'пр.взвешивания'!B6:G58,3,FALSE)</f>
        <v>08.10.91 мс</v>
      </c>
      <c r="D24" s="232" t="str">
        <f>VLOOKUP(A24,'пр.взвешивания'!B6:G58,4,FALSE)</f>
        <v>ЦФО Тверская Ржев МО</v>
      </c>
      <c r="E24" s="173" t="s">
        <v>33</v>
      </c>
      <c r="F24" s="223"/>
      <c r="G24" s="173"/>
      <c r="H24" s="173"/>
    </row>
    <row r="25" spans="1:8" ht="12.75" customHeight="1" thickBot="1">
      <c r="A25" s="219"/>
      <c r="B25" s="231"/>
      <c r="C25" s="222"/>
      <c r="D25" s="222"/>
      <c r="E25" s="219"/>
      <c r="F25" s="224"/>
      <c r="G25" s="219"/>
      <c r="H25" s="219"/>
    </row>
    <row r="26" spans="1:5" ht="18.75" customHeight="1">
      <c r="A26" s="17" t="s">
        <v>9</v>
      </c>
      <c r="B26" s="5" t="s">
        <v>20</v>
      </c>
      <c r="C26" s="7"/>
      <c r="D26" s="7"/>
      <c r="E26" s="99" t="str">
        <f>HYPERLINK('пр.взвешивания'!E3)</f>
        <v>в.к. 60  кг.</v>
      </c>
    </row>
    <row r="27" spans="1:8" ht="12.75" customHeight="1">
      <c r="A27" s="229">
        <v>1</v>
      </c>
      <c r="B27" s="220" t="str">
        <f>VLOOKUP(A27,'пр.взвешивания'!B6:G61,2,FALSE)</f>
        <v>МИХАЙЛЫЧЕВА Мария Александровна</v>
      </c>
      <c r="C27" s="190" t="str">
        <f>VLOOKUP(A27,'пр.взвешивания'!B6:G61,3,FALSE)</f>
        <v>02.06.92 кмс</v>
      </c>
      <c r="D27" s="190" t="str">
        <f>VLOOKUP(A27,'пр.взвешивания'!B6:G61,4,FALSE)</f>
        <v>ПФО Нижегородская Кстово ПР</v>
      </c>
      <c r="E27" s="186"/>
      <c r="F27" s="188"/>
      <c r="G27" s="189"/>
      <c r="H27" s="184"/>
    </row>
    <row r="28" spans="1:8" ht="12.75" customHeight="1">
      <c r="A28" s="229"/>
      <c r="B28" s="226"/>
      <c r="C28" s="228"/>
      <c r="D28" s="228"/>
      <c r="E28" s="186"/>
      <c r="F28" s="186"/>
      <c r="G28" s="189"/>
      <c r="H28" s="184"/>
    </row>
    <row r="29" spans="1:8" ht="12.75" customHeight="1">
      <c r="A29" s="173">
        <v>4</v>
      </c>
      <c r="B29" s="220" t="str">
        <f>VLOOKUP(A29,'пр.взвешивания'!B6:G63,2,FALSE)</f>
        <v>КОНДРАТЬЕВА Олеся Викторовна</v>
      </c>
      <c r="C29" s="190" t="str">
        <f>VLOOKUP(A29,'пр.взвешивания'!B6:G63,3,FALSE)</f>
        <v>04.12.83 мсмк</v>
      </c>
      <c r="D29" s="190" t="str">
        <f>VLOOKUP(A29,'пр.взвешивания'!B6:G63,4,FALSE)</f>
        <v>СФО Иркутская Ангарск Россспорт</v>
      </c>
      <c r="E29" s="223"/>
      <c r="F29" s="223"/>
      <c r="G29" s="173"/>
      <c r="H29" s="173"/>
    </row>
    <row r="30" spans="1:8" ht="12.75" customHeight="1" thickBot="1">
      <c r="A30" s="219"/>
      <c r="B30" s="221"/>
      <c r="C30" s="222"/>
      <c r="D30" s="222"/>
      <c r="E30" s="224"/>
      <c r="F30" s="224"/>
      <c r="G30" s="219"/>
      <c r="H30" s="219"/>
    </row>
    <row r="31" spans="1:8" ht="12.75" customHeight="1">
      <c r="A31" s="184">
        <v>3</v>
      </c>
      <c r="B31" s="225" t="str">
        <f>VLOOKUP(A31,'пр.взвешивания'!B6:G65,2,FALSE)</f>
        <v>ТРУЩЕНКО Елизавета Викторовна</v>
      </c>
      <c r="C31" s="227" t="str">
        <f>VLOOKUP(A31,'пр.взвешивания'!B6:G65,3,FALSE)</f>
        <v>18.06.92 кмс</v>
      </c>
      <c r="D31" s="227" t="str">
        <f>VLOOKUP(A31,'пр.взвешивания'!B6:G65,4,FALSE)</f>
        <v>СФО Омская Омск ВС</v>
      </c>
      <c r="E31" s="186"/>
      <c r="F31" s="188"/>
      <c r="G31" s="189"/>
      <c r="H31" s="184"/>
    </row>
    <row r="32" spans="1:8" ht="12.75" customHeight="1">
      <c r="A32" s="184"/>
      <c r="B32" s="226"/>
      <c r="C32" s="228"/>
      <c r="D32" s="228"/>
      <c r="E32" s="186"/>
      <c r="F32" s="186"/>
      <c r="G32" s="189"/>
      <c r="H32" s="184"/>
    </row>
    <row r="33" spans="1:8" ht="12.75" customHeight="1">
      <c r="A33" s="173">
        <v>5</v>
      </c>
      <c r="B33" s="220" t="str">
        <f>VLOOKUP(A33,'пр.взвешивания'!B6:G67,2,FALSE)</f>
        <v>КОШАРНАЯ Кристина Петровна</v>
      </c>
      <c r="C33" s="190" t="str">
        <f>VLOOKUP(A33,'пр.взвешивания'!B6:G67,3,FALSE)</f>
        <v>08.10.91 мс</v>
      </c>
      <c r="D33" s="190" t="str">
        <f>VLOOKUP(A33,'пр.взвешивания'!B6:G67,4,FALSE)</f>
        <v>ЦФО Тверская Ржев МО</v>
      </c>
      <c r="E33" s="223"/>
      <c r="F33" s="223"/>
      <c r="G33" s="173"/>
      <c r="H33" s="173"/>
    </row>
    <row r="34" spans="1:8" ht="12.75" customHeight="1" thickBot="1">
      <c r="A34" s="219"/>
      <c r="B34" s="221"/>
      <c r="C34" s="222"/>
      <c r="D34" s="222"/>
      <c r="E34" s="224"/>
      <c r="F34" s="224"/>
      <c r="G34" s="219"/>
      <c r="H34" s="219"/>
    </row>
    <row r="35" spans="1:8" ht="12.75" customHeight="1">
      <c r="A35" s="173">
        <v>2</v>
      </c>
      <c r="B35" s="230" t="str">
        <f>VLOOKUP(A35,'пр.взвешивания'!B6:G69,2,FALSE)</f>
        <v>ПОНОМАРЕВА Юлия Владимировна</v>
      </c>
      <c r="C35" s="232" t="str">
        <f>VLOOKUP(A35,'пр.взвешивания'!B6:G69,3,FALSE)</f>
        <v>10.06.88 КМС</v>
      </c>
      <c r="D35" s="232" t="str">
        <f>VLOOKUP(A35,'пр.взвешивания'!B6:G69,4,FALSE)</f>
        <v>УФО Свердловская Н.Тагил ПР</v>
      </c>
      <c r="E35" s="173" t="s">
        <v>33</v>
      </c>
      <c r="F35" s="223"/>
      <c r="G35" s="173"/>
      <c r="H35" s="173"/>
    </row>
    <row r="36" spans="1:8" ht="12.75" customHeight="1" thickBot="1">
      <c r="A36" s="219"/>
      <c r="B36" s="231"/>
      <c r="C36" s="222"/>
      <c r="D36" s="222"/>
      <c r="E36" s="219"/>
      <c r="F36" s="224"/>
      <c r="G36" s="219"/>
      <c r="H36" s="219"/>
    </row>
    <row r="37" spans="1:5" ht="18.75" customHeight="1">
      <c r="A37" s="17" t="s">
        <v>9</v>
      </c>
      <c r="B37" s="5" t="s">
        <v>27</v>
      </c>
      <c r="C37" s="7"/>
      <c r="D37" s="7"/>
      <c r="E37" s="99" t="str">
        <f>HYPERLINK('пр.взвешивания'!E3)</f>
        <v>в.к. 60  кг.</v>
      </c>
    </row>
    <row r="38" spans="1:8" ht="12.75" customHeight="1">
      <c r="A38" s="229">
        <v>1</v>
      </c>
      <c r="B38" s="220" t="str">
        <f>VLOOKUP(A38,'пр.взвешивания'!B6:G72,2,FALSE)</f>
        <v>МИХАЙЛЫЧЕВА Мария Александровна</v>
      </c>
      <c r="C38" s="190" t="str">
        <f>VLOOKUP(A38,'пр.взвешивания'!B6:G72,3,FALSE)</f>
        <v>02.06.92 кмс</v>
      </c>
      <c r="D38" s="190" t="str">
        <f>VLOOKUP(A38,'пр.взвешивания'!B6:G72,4,FALSE)</f>
        <v>ПФО Нижегородская Кстово ПР</v>
      </c>
      <c r="E38" s="186"/>
      <c r="F38" s="188"/>
      <c r="G38" s="189"/>
      <c r="H38" s="184"/>
    </row>
    <row r="39" spans="1:8" ht="12.75" customHeight="1">
      <c r="A39" s="229"/>
      <c r="B39" s="226"/>
      <c r="C39" s="228"/>
      <c r="D39" s="228"/>
      <c r="E39" s="186"/>
      <c r="F39" s="186"/>
      <c r="G39" s="189"/>
      <c r="H39" s="184"/>
    </row>
    <row r="40" spans="1:8" ht="12.75" customHeight="1">
      <c r="A40" s="173">
        <v>5</v>
      </c>
      <c r="B40" s="220" t="str">
        <f>VLOOKUP(A40,'пр.взвешивания'!B6:G74,2,FALSE)</f>
        <v>КОШАРНАЯ Кристина Петровна</v>
      </c>
      <c r="C40" s="190" t="str">
        <f>VLOOKUP(A40,'пр.взвешивания'!B6:G74,3,FALSE)</f>
        <v>08.10.91 мс</v>
      </c>
      <c r="D40" s="190" t="str">
        <f>VLOOKUP(A40,'пр.взвешивания'!B6:G74,4,FALSE)</f>
        <v>ЦФО Тверская Ржев МО</v>
      </c>
      <c r="E40" s="223"/>
      <c r="F40" s="223"/>
      <c r="G40" s="173"/>
      <c r="H40" s="173"/>
    </row>
    <row r="41" spans="1:8" ht="12.75" customHeight="1" thickBot="1">
      <c r="A41" s="219"/>
      <c r="B41" s="221"/>
      <c r="C41" s="222"/>
      <c r="D41" s="222"/>
      <c r="E41" s="224"/>
      <c r="F41" s="224"/>
      <c r="G41" s="219"/>
      <c r="H41" s="219"/>
    </row>
    <row r="42" spans="1:8" ht="12.75" customHeight="1">
      <c r="A42" s="184">
        <v>3</v>
      </c>
      <c r="B42" s="225" t="str">
        <f>VLOOKUP(A42,'пр.взвешивания'!B6:G76,2,FALSE)</f>
        <v>ТРУЩЕНКО Елизавета Викторовна</v>
      </c>
      <c r="C42" s="227" t="str">
        <f>VLOOKUP(A42,'пр.взвешивания'!B6:G76,3,FALSE)</f>
        <v>18.06.92 кмс</v>
      </c>
      <c r="D42" s="227" t="str">
        <f>VLOOKUP(A42,'пр.взвешивания'!B6:G76,4,FALSE)</f>
        <v>СФО Омская Омск ВС</v>
      </c>
      <c r="E42" s="186"/>
      <c r="F42" s="188"/>
      <c r="G42" s="189"/>
      <c r="H42" s="184"/>
    </row>
    <row r="43" spans="1:8" ht="12.75" customHeight="1">
      <c r="A43" s="184"/>
      <c r="B43" s="226"/>
      <c r="C43" s="228"/>
      <c r="D43" s="228"/>
      <c r="E43" s="186"/>
      <c r="F43" s="186"/>
      <c r="G43" s="189"/>
      <c r="H43" s="184"/>
    </row>
    <row r="44" spans="1:8" ht="12.75" customHeight="1">
      <c r="A44" s="173">
        <v>2</v>
      </c>
      <c r="B44" s="220" t="str">
        <f>VLOOKUP(A44,'пр.взвешивания'!B6:G78,2,FALSE)</f>
        <v>ПОНОМАРЕВА Юлия Владимировна</v>
      </c>
      <c r="C44" s="190" t="str">
        <f>VLOOKUP(A44,'пр.взвешивания'!B6:G78,3,FALSE)</f>
        <v>10.06.88 КМС</v>
      </c>
      <c r="D44" s="190" t="str">
        <f>VLOOKUP(A44,'пр.взвешивания'!B6:G78,4,FALSE)</f>
        <v>УФО Свердловская Н.Тагил ПР</v>
      </c>
      <c r="E44" s="223"/>
      <c r="F44" s="223"/>
      <c r="G44" s="173"/>
      <c r="H44" s="173"/>
    </row>
    <row r="45" spans="1:8" ht="12.75" customHeight="1" thickBot="1">
      <c r="A45" s="219"/>
      <c r="B45" s="221"/>
      <c r="C45" s="222"/>
      <c r="D45" s="222"/>
      <c r="E45" s="224"/>
      <c r="F45" s="224"/>
      <c r="G45" s="219"/>
      <c r="H45" s="219"/>
    </row>
    <row r="46" spans="1:8" ht="12.75" customHeight="1">
      <c r="A46" s="173">
        <v>4</v>
      </c>
      <c r="B46" s="230" t="str">
        <f>VLOOKUP(A46,'пр.взвешивания'!B6:G80,2,FALSE)</f>
        <v>КОНДРАТЬЕВА Олеся Викторовна</v>
      </c>
      <c r="C46" s="232" t="str">
        <f>VLOOKUP(A46,'пр.взвешивания'!B6:G80,3,FALSE)</f>
        <v>04.12.83 мсмк</v>
      </c>
      <c r="D46" s="232" t="str">
        <f>VLOOKUP(A46,'пр.взвешивания'!B6:G80,4,FALSE)</f>
        <v>СФО Иркутская Ангарск Россспорт</v>
      </c>
      <c r="E46" s="173" t="s">
        <v>33</v>
      </c>
      <c r="F46" s="223"/>
      <c r="G46" s="173"/>
      <c r="H46" s="173"/>
    </row>
    <row r="47" spans="1:8" ht="12.75" customHeight="1" thickBot="1">
      <c r="A47" s="219"/>
      <c r="B47" s="231"/>
      <c r="C47" s="222"/>
      <c r="D47" s="222"/>
      <c r="E47" s="219"/>
      <c r="F47" s="224"/>
      <c r="G47" s="219"/>
      <c r="H47" s="219"/>
    </row>
    <row r="48" spans="1:5" ht="19.5" customHeight="1">
      <c r="A48" s="17" t="s">
        <v>9</v>
      </c>
      <c r="B48" s="5" t="s">
        <v>28</v>
      </c>
      <c r="C48" s="7"/>
      <c r="D48" s="7"/>
      <c r="E48" s="99" t="str">
        <f>HYPERLINK('пр.взвешивания'!E3)</f>
        <v>в.к. 60  кг.</v>
      </c>
    </row>
    <row r="49" spans="1:8" ht="12.75" customHeight="1">
      <c r="A49" s="229">
        <v>5</v>
      </c>
      <c r="B49" s="220" t="str">
        <f>VLOOKUP(A49,'пр.взвешивания'!B6:G83,2,FALSE)</f>
        <v>КОШАРНАЯ Кристина Петровна</v>
      </c>
      <c r="C49" s="190" t="str">
        <f>VLOOKUP(A49,'пр.взвешивания'!B6:G83,3,FALSE)</f>
        <v>08.10.91 мс</v>
      </c>
      <c r="D49" s="190" t="str">
        <f>VLOOKUP(A49,'пр.взвешивания'!B6:G83,4,FALSE)</f>
        <v>ЦФО Тверская Ржев МО</v>
      </c>
      <c r="E49" s="186"/>
      <c r="F49" s="188"/>
      <c r="G49" s="189"/>
      <c r="H49" s="184"/>
    </row>
    <row r="50" spans="1:8" ht="12.75" customHeight="1">
      <c r="A50" s="229"/>
      <c r="B50" s="226"/>
      <c r="C50" s="228"/>
      <c r="D50" s="228"/>
      <c r="E50" s="186"/>
      <c r="F50" s="186"/>
      <c r="G50" s="189"/>
      <c r="H50" s="184"/>
    </row>
    <row r="51" spans="1:8" ht="12.75" customHeight="1">
      <c r="A51" s="173">
        <v>2</v>
      </c>
      <c r="B51" s="220" t="str">
        <f>VLOOKUP(A51,'пр.взвешивания'!B6:G85,2,FALSE)</f>
        <v>ПОНОМАРЕВА Юлия Владимировна</v>
      </c>
      <c r="C51" s="190" t="str">
        <f>VLOOKUP(A51,'пр.взвешивания'!B6:G85,3,FALSE)</f>
        <v>10.06.88 КМС</v>
      </c>
      <c r="D51" s="190" t="str">
        <f>VLOOKUP(A51,'пр.взвешивания'!B6:G85,4,FALSE)</f>
        <v>УФО Свердловская Н.Тагил ПР</v>
      </c>
      <c r="E51" s="223"/>
      <c r="F51" s="223"/>
      <c r="G51" s="173"/>
      <c r="H51" s="173"/>
    </row>
    <row r="52" spans="1:8" ht="12.75" customHeight="1" thickBot="1">
      <c r="A52" s="219"/>
      <c r="B52" s="221"/>
      <c r="C52" s="222"/>
      <c r="D52" s="222"/>
      <c r="E52" s="224"/>
      <c r="F52" s="224"/>
      <c r="G52" s="219"/>
      <c r="H52" s="219"/>
    </row>
    <row r="53" spans="1:8" ht="12.75" customHeight="1">
      <c r="A53" s="184">
        <v>4</v>
      </c>
      <c r="B53" s="225" t="str">
        <f>VLOOKUP(A53,'пр.взвешивания'!B6:G87,2,FALSE)</f>
        <v>КОНДРАТЬЕВА Олеся Викторовна</v>
      </c>
      <c r="C53" s="227" t="str">
        <f>VLOOKUP(A53,'пр.взвешивания'!B6:G87,3,FALSE)</f>
        <v>04.12.83 мсмк</v>
      </c>
      <c r="D53" s="227" t="str">
        <f>VLOOKUP(A53,'пр.взвешивания'!B6:G87,4,FALSE)</f>
        <v>СФО Иркутская Ангарск Россспорт</v>
      </c>
      <c r="E53" s="186"/>
      <c r="F53" s="188"/>
      <c r="G53" s="189"/>
      <c r="H53" s="184"/>
    </row>
    <row r="54" spans="1:8" ht="12.75" customHeight="1">
      <c r="A54" s="184"/>
      <c r="B54" s="226"/>
      <c r="C54" s="228"/>
      <c r="D54" s="228"/>
      <c r="E54" s="186"/>
      <c r="F54" s="186"/>
      <c r="G54" s="189"/>
      <c r="H54" s="184"/>
    </row>
    <row r="55" spans="1:8" ht="12.75" customHeight="1">
      <c r="A55" s="173">
        <v>3</v>
      </c>
      <c r="B55" s="220" t="str">
        <f>VLOOKUP(A55,'пр.взвешивания'!B6:G89,2,FALSE)</f>
        <v>ТРУЩЕНКО Елизавета Викторовна</v>
      </c>
      <c r="C55" s="190" t="str">
        <f>VLOOKUP(A55,'пр.взвешивания'!B6:G89,3,FALSE)</f>
        <v>18.06.92 кмс</v>
      </c>
      <c r="D55" s="190" t="str">
        <f>VLOOKUP(A55,'пр.взвешивания'!B6:G89,4,FALSE)</f>
        <v>СФО Омская Омск ВС</v>
      </c>
      <c r="E55" s="223"/>
      <c r="F55" s="223"/>
      <c r="G55" s="173"/>
      <c r="H55" s="173"/>
    </row>
    <row r="56" spans="1:8" ht="12.75" customHeight="1" thickBot="1">
      <c r="A56" s="219"/>
      <c r="B56" s="221"/>
      <c r="C56" s="222"/>
      <c r="D56" s="222"/>
      <c r="E56" s="224"/>
      <c r="F56" s="224"/>
      <c r="G56" s="219"/>
      <c r="H56" s="219"/>
    </row>
    <row r="57" spans="1:8" ht="12.75" customHeight="1">
      <c r="A57" s="173">
        <v>1</v>
      </c>
      <c r="B57" s="230" t="str">
        <f>VLOOKUP(A57,'пр.взвешивания'!B6:G91,2,FALSE)</f>
        <v>МИХАЙЛЫЧЕВА Мария Александровна</v>
      </c>
      <c r="C57" s="232" t="str">
        <f>VLOOKUP(A57,'пр.взвешивания'!B6:G91,3,FALSE)</f>
        <v>02.06.92 кмс</v>
      </c>
      <c r="D57" s="232" t="str">
        <f>VLOOKUP(A57,'пр.взвешивания'!B6:G91,4,FALSE)</f>
        <v>ПФО Нижегородская Кстово ПР</v>
      </c>
      <c r="E57" s="173" t="s">
        <v>33</v>
      </c>
      <c r="F57" s="223"/>
      <c r="G57" s="173"/>
      <c r="H57" s="173"/>
    </row>
    <row r="58" spans="1:8" ht="12.75" customHeight="1" thickBot="1">
      <c r="A58" s="219"/>
      <c r="B58" s="231"/>
      <c r="C58" s="222"/>
      <c r="D58" s="222"/>
      <c r="E58" s="219"/>
      <c r="F58" s="224"/>
      <c r="G58" s="219"/>
      <c r="H58" s="219"/>
    </row>
    <row r="59" ht="12.75" customHeight="1"/>
    <row r="60" ht="12.75" customHeight="1"/>
    <row r="61" ht="12.75" customHeight="1"/>
    <row r="62" spans="1:8" ht="20.25" customHeight="1">
      <c r="A62" s="236" t="s">
        <v>36</v>
      </c>
      <c r="B62" s="236"/>
      <c r="C62" s="236"/>
      <c r="D62" s="236"/>
      <c r="E62" s="236"/>
      <c r="F62" s="236"/>
      <c r="G62" s="236"/>
      <c r="H62" s="236"/>
    </row>
    <row r="63" spans="1:8" ht="26.25" customHeight="1">
      <c r="A63" s="17" t="s">
        <v>10</v>
      </c>
      <c r="B63" s="5" t="s">
        <v>18</v>
      </c>
      <c r="C63" s="5"/>
      <c r="D63" s="5"/>
      <c r="E63" s="99" t="str">
        <f>HYPERLINK('пр.взвешивания'!E3)</f>
        <v>в.к. 60  кг.</v>
      </c>
      <c r="F63" s="5"/>
      <c r="G63" s="5"/>
      <c r="H63" s="5"/>
    </row>
    <row r="64" spans="1:8" ht="12.75" customHeight="1">
      <c r="A64" s="184" t="s">
        <v>0</v>
      </c>
      <c r="B64" s="184" t="s">
        <v>1</v>
      </c>
      <c r="C64" s="184" t="s">
        <v>2</v>
      </c>
      <c r="D64" s="184" t="s">
        <v>3</v>
      </c>
      <c r="E64" s="184" t="s">
        <v>14</v>
      </c>
      <c r="F64" s="184" t="s">
        <v>15</v>
      </c>
      <c r="G64" s="184" t="s">
        <v>16</v>
      </c>
      <c r="H64" s="184" t="s">
        <v>17</v>
      </c>
    </row>
    <row r="65" spans="1:8" ht="12.75" customHeight="1">
      <c r="A65" s="173"/>
      <c r="B65" s="173"/>
      <c r="C65" s="173"/>
      <c r="D65" s="173"/>
      <c r="E65" s="173"/>
      <c r="F65" s="173"/>
      <c r="G65" s="173"/>
      <c r="H65" s="173"/>
    </row>
    <row r="66" spans="1:8" ht="12.75" customHeight="1">
      <c r="A66" s="229">
        <v>6</v>
      </c>
      <c r="B66" s="220" t="str">
        <f>VLOOKUP(A66,'пр.взвешивания'!B6:G100,2,FALSE)</f>
        <v>МАЛЫШЕВА Валерия Леонидовна</v>
      </c>
      <c r="C66" s="190" t="str">
        <f>VLOOKUP(A66,'пр.взвешивания'!B6:G100,3,FALSE)</f>
        <v>09.04.91 мс</v>
      </c>
      <c r="D66" s="190" t="str">
        <f>VLOOKUP(A66,'пр.взвешивания'!B6:G100,4,FALSE)</f>
        <v>ПФО Пермский Пермь МО</v>
      </c>
      <c r="E66" s="186"/>
      <c r="F66" s="188"/>
      <c r="G66" s="189"/>
      <c r="H66" s="184"/>
    </row>
    <row r="67" spans="1:8" ht="12.75" customHeight="1">
      <c r="A67" s="229"/>
      <c r="B67" s="226"/>
      <c r="C67" s="228"/>
      <c r="D67" s="228"/>
      <c r="E67" s="186"/>
      <c r="F67" s="186"/>
      <c r="G67" s="189"/>
      <c r="H67" s="184"/>
    </row>
    <row r="68" spans="1:8" ht="12.75" customHeight="1">
      <c r="A68" s="173">
        <v>7</v>
      </c>
      <c r="B68" s="220" t="str">
        <f>VLOOKUP(A68,'пр.взвешивания'!B6:G102,2,FALSE)</f>
        <v>БАРКОВСКАЯ Надежда Александровна</v>
      </c>
      <c r="C68" s="190" t="str">
        <f>VLOOKUP(A68,'пр.взвешивания'!B6:G102,3,FALSE)</f>
        <v>25.8.88 МС</v>
      </c>
      <c r="D68" s="190" t="str">
        <f>VLOOKUP(A68,'пр.взвешивания'!B6:G102,4,FALSE)</f>
        <v>ЦФО Тульская Тула ПР</v>
      </c>
      <c r="E68" s="223"/>
      <c r="F68" s="223"/>
      <c r="G68" s="173"/>
      <c r="H68" s="173"/>
    </row>
    <row r="69" spans="1:8" ht="13.5" thickBot="1">
      <c r="A69" s="219"/>
      <c r="B69" s="221"/>
      <c r="C69" s="222"/>
      <c r="D69" s="222"/>
      <c r="E69" s="224"/>
      <c r="F69" s="224"/>
      <c r="G69" s="219"/>
      <c r="H69" s="219"/>
    </row>
    <row r="70" spans="1:8" ht="12.75">
      <c r="A70" s="184">
        <v>9</v>
      </c>
      <c r="B70" s="225" t="str">
        <f>VLOOKUP(A70,'пр.взвешивания'!B6:G104,2,FALSE)</f>
        <v>КОСТЕНКО Яна Сергеевна</v>
      </c>
      <c r="C70" s="227" t="str">
        <f>VLOOKUP(A70,'пр.взвешивания'!B6:G104,3,FALSE)</f>
        <v>09.09.87 мсмк</v>
      </c>
      <c r="D70" s="227" t="str">
        <f>VLOOKUP(A70,'пр.взвешивания'!B6:G104,4,FALSE)</f>
        <v>ДВФО Приморский Владивосток УФК и С</v>
      </c>
      <c r="E70" s="186"/>
      <c r="F70" s="188"/>
      <c r="G70" s="189"/>
      <c r="H70" s="184"/>
    </row>
    <row r="71" spans="1:8" ht="12.75">
      <c r="A71" s="184"/>
      <c r="B71" s="226"/>
      <c r="C71" s="228"/>
      <c r="D71" s="228"/>
      <c r="E71" s="186"/>
      <c r="F71" s="186"/>
      <c r="G71" s="189"/>
      <c r="H71" s="184"/>
    </row>
    <row r="72" spans="1:8" ht="12.75">
      <c r="A72" s="173">
        <v>8</v>
      </c>
      <c r="B72" s="220" t="str">
        <f>VLOOKUP(A72,'пр.взвешивания'!B6:G106,2,FALSE)</f>
        <v>БЫСТРЕМОВИЧ Ирина Викторовна</v>
      </c>
      <c r="C72" s="190" t="str">
        <f>VLOOKUP(A72,'пр.взвешивания'!B6:G106,3,FALSE)</f>
        <v>20.01.92 МС</v>
      </c>
      <c r="D72" s="190" t="str">
        <f>VLOOKUP(A72,'пр.взвешивания'!B6:G106,4,FALSE)</f>
        <v>С. Петербург МО</v>
      </c>
      <c r="E72" s="223"/>
      <c r="F72" s="223"/>
      <c r="G72" s="173"/>
      <c r="H72" s="173"/>
    </row>
    <row r="73" spans="1:8" ht="13.5" thickBot="1">
      <c r="A73" s="219"/>
      <c r="B73" s="221"/>
      <c r="C73" s="222"/>
      <c r="D73" s="222"/>
      <c r="E73" s="224"/>
      <c r="F73" s="224"/>
      <c r="G73" s="219"/>
      <c r="H73" s="219"/>
    </row>
    <row r="74" spans="1:5" ht="22.5" customHeight="1">
      <c r="A74" s="17" t="s">
        <v>10</v>
      </c>
      <c r="B74" s="5" t="s">
        <v>19</v>
      </c>
      <c r="E74" s="99" t="str">
        <f>HYPERLINK('пр.взвешивания'!E3)</f>
        <v>в.к. 60  кг.</v>
      </c>
    </row>
    <row r="75" spans="1:8" ht="12.75">
      <c r="A75" s="229">
        <v>6</v>
      </c>
      <c r="B75" s="220" t="str">
        <f>VLOOKUP(A75,'пр.взвешивания'!B6:G109,2,FALSE)</f>
        <v>МАЛЫШЕВА Валерия Леонидовна</v>
      </c>
      <c r="C75" s="190" t="str">
        <f>VLOOKUP(A75,'пр.взвешивания'!B6:G109,3,FALSE)</f>
        <v>09.04.91 мс</v>
      </c>
      <c r="D75" s="190" t="str">
        <f>VLOOKUP(A75,'пр.взвешивания'!B6:G109,4,FALSE)</f>
        <v>ПФО Пермский Пермь МО</v>
      </c>
      <c r="E75" s="186"/>
      <c r="F75" s="188"/>
      <c r="G75" s="189"/>
      <c r="H75" s="184"/>
    </row>
    <row r="76" spans="1:8" ht="12.75">
      <c r="A76" s="229"/>
      <c r="B76" s="226"/>
      <c r="C76" s="228"/>
      <c r="D76" s="228"/>
      <c r="E76" s="186"/>
      <c r="F76" s="186"/>
      <c r="G76" s="189"/>
      <c r="H76" s="184"/>
    </row>
    <row r="77" spans="1:8" ht="12.75">
      <c r="A77" s="173">
        <v>8</v>
      </c>
      <c r="B77" s="220" t="str">
        <f>VLOOKUP(A77,'пр.взвешивания'!B6:G111,2,FALSE)</f>
        <v>БЫСТРЕМОВИЧ Ирина Викторовна</v>
      </c>
      <c r="C77" s="190" t="str">
        <f>VLOOKUP(A77,'пр.взвешивания'!B6:G111,3,FALSE)</f>
        <v>20.01.92 МС</v>
      </c>
      <c r="D77" s="190" t="str">
        <f>VLOOKUP(A77,'пр.взвешивания'!B6:G111,4,FALSE)</f>
        <v>С. Петербург МО</v>
      </c>
      <c r="E77" s="223"/>
      <c r="F77" s="223"/>
      <c r="G77" s="173"/>
      <c r="H77" s="173"/>
    </row>
    <row r="78" spans="1:8" ht="13.5" thickBot="1">
      <c r="A78" s="219"/>
      <c r="B78" s="221"/>
      <c r="C78" s="222"/>
      <c r="D78" s="222"/>
      <c r="E78" s="224"/>
      <c r="F78" s="224"/>
      <c r="G78" s="219"/>
      <c r="H78" s="219"/>
    </row>
    <row r="79" spans="1:8" ht="12.75">
      <c r="A79" s="184">
        <v>7</v>
      </c>
      <c r="B79" s="225" t="str">
        <f>VLOOKUP(A79,'пр.взвешивания'!B6:G113,2,FALSE)</f>
        <v>БАРКОВСКАЯ Надежда Александровна</v>
      </c>
      <c r="C79" s="227" t="str">
        <f>VLOOKUP(A79,'пр.взвешивания'!B6:G113,3,FALSE)</f>
        <v>25.8.88 МС</v>
      </c>
      <c r="D79" s="227" t="str">
        <f>VLOOKUP(A79,'пр.взвешивания'!B6:G113,4,FALSE)</f>
        <v>ЦФО Тульская Тула ПР</v>
      </c>
      <c r="E79" s="186"/>
      <c r="F79" s="188"/>
      <c r="G79" s="189"/>
      <c r="H79" s="184"/>
    </row>
    <row r="80" spans="1:8" ht="12.75">
      <c r="A80" s="184"/>
      <c r="B80" s="226"/>
      <c r="C80" s="228"/>
      <c r="D80" s="228"/>
      <c r="E80" s="186"/>
      <c r="F80" s="186"/>
      <c r="G80" s="189"/>
      <c r="H80" s="184"/>
    </row>
    <row r="81" spans="1:8" ht="12.75">
      <c r="A81" s="173">
        <v>9</v>
      </c>
      <c r="B81" s="220" t="str">
        <f>VLOOKUP(A81,'пр.взвешивания'!B6:G115,2,FALSE)</f>
        <v>КОСТЕНКО Яна Сергеевна</v>
      </c>
      <c r="C81" s="190" t="str">
        <f>VLOOKUP(A81,'пр.взвешивания'!B6:G115,3,FALSE)</f>
        <v>09.09.87 мсмк</v>
      </c>
      <c r="D81" s="190" t="str">
        <f>VLOOKUP(A81,'пр.взвешивания'!B6:G115,4,FALSE)</f>
        <v>ДВФО Приморский Владивосток УФК и С</v>
      </c>
      <c r="E81" s="223"/>
      <c r="F81" s="223"/>
      <c r="G81" s="173"/>
      <c r="H81" s="173"/>
    </row>
    <row r="82" spans="1:8" ht="13.5" thickBot="1">
      <c r="A82" s="219"/>
      <c r="B82" s="221"/>
      <c r="C82" s="222"/>
      <c r="D82" s="222"/>
      <c r="E82" s="224"/>
      <c r="F82" s="224"/>
      <c r="G82" s="219"/>
      <c r="H82" s="219"/>
    </row>
    <row r="83" spans="1:5" ht="19.5" customHeight="1">
      <c r="A83" s="17" t="s">
        <v>10</v>
      </c>
      <c r="B83" s="5" t="s">
        <v>20</v>
      </c>
      <c r="E83" s="99" t="str">
        <f>HYPERLINK('пр.взвешивания'!E3)</f>
        <v>в.к. 60  кг.</v>
      </c>
    </row>
    <row r="84" spans="1:8" ht="12.75">
      <c r="A84" s="229">
        <v>6</v>
      </c>
      <c r="B84" s="220" t="str">
        <f>VLOOKUP(A84,'пр.взвешивания'!B6:G118,2,FALSE)</f>
        <v>МАЛЫШЕВА Валерия Леонидовна</v>
      </c>
      <c r="C84" s="190" t="str">
        <f>VLOOKUP(A84,'пр.взвешивания'!B6:G118,3,FALSE)</f>
        <v>09.04.91 мс</v>
      </c>
      <c r="D84" s="190" t="str">
        <f>VLOOKUP(A84,'пр.взвешивания'!B6:G118,4,FALSE)</f>
        <v>ПФО Пермский Пермь МО</v>
      </c>
      <c r="E84" s="186"/>
      <c r="F84" s="188"/>
      <c r="G84" s="189"/>
      <c r="H84" s="184"/>
    </row>
    <row r="85" spans="1:8" ht="12.75">
      <c r="A85" s="229"/>
      <c r="B85" s="226"/>
      <c r="C85" s="228"/>
      <c r="D85" s="228"/>
      <c r="E85" s="186"/>
      <c r="F85" s="186"/>
      <c r="G85" s="189"/>
      <c r="H85" s="184"/>
    </row>
    <row r="86" spans="1:8" ht="12.75">
      <c r="A86" s="173">
        <v>9</v>
      </c>
      <c r="B86" s="220" t="str">
        <f>VLOOKUP(A86,'пр.взвешивания'!B6:G120,2,FALSE)</f>
        <v>КОСТЕНКО Яна Сергеевна</v>
      </c>
      <c r="C86" s="190" t="str">
        <f>VLOOKUP(A86,'пр.взвешивания'!B6:G120,3,FALSE)</f>
        <v>09.09.87 мсмк</v>
      </c>
      <c r="D86" s="190" t="str">
        <f>VLOOKUP(A86,'пр.взвешивания'!B6:G120,4,FALSE)</f>
        <v>ДВФО Приморский Владивосток УФК и С</v>
      </c>
      <c r="E86" s="223"/>
      <c r="F86" s="223"/>
      <c r="G86" s="173"/>
      <c r="H86" s="173"/>
    </row>
    <row r="87" spans="1:8" ht="13.5" thickBot="1">
      <c r="A87" s="219"/>
      <c r="B87" s="221"/>
      <c r="C87" s="222"/>
      <c r="D87" s="222"/>
      <c r="E87" s="224"/>
      <c r="F87" s="224"/>
      <c r="G87" s="219"/>
      <c r="H87" s="219"/>
    </row>
    <row r="88" spans="1:8" ht="12.75">
      <c r="A88" s="184">
        <v>8</v>
      </c>
      <c r="B88" s="225" t="str">
        <f>VLOOKUP(A88,'пр.взвешивания'!B6:G122,2,FALSE)</f>
        <v>БЫСТРЕМОВИЧ Ирина Викторовна</v>
      </c>
      <c r="C88" s="227" t="str">
        <f>VLOOKUP(A88,'пр.взвешивания'!B6:G122,3,FALSE)</f>
        <v>20.01.92 МС</v>
      </c>
      <c r="D88" s="227" t="str">
        <f>VLOOKUP(A88,'пр.взвешивания'!B6:G122,4,FALSE)</f>
        <v>С. Петербург МО</v>
      </c>
      <c r="E88" s="186"/>
      <c r="F88" s="188"/>
      <c r="G88" s="189"/>
      <c r="H88" s="184"/>
    </row>
    <row r="89" spans="1:8" ht="12.75">
      <c r="A89" s="184"/>
      <c r="B89" s="226"/>
      <c r="C89" s="228"/>
      <c r="D89" s="228"/>
      <c r="E89" s="186"/>
      <c r="F89" s="186"/>
      <c r="G89" s="189"/>
      <c r="H89" s="184"/>
    </row>
    <row r="90" spans="1:8" ht="12.75">
      <c r="A90" s="173">
        <v>7</v>
      </c>
      <c r="B90" s="220" t="str">
        <f>VLOOKUP(A90,'пр.взвешивания'!B6:G124,2,FALSE)</f>
        <v>БАРКОВСКАЯ Надежда Александровна</v>
      </c>
      <c r="C90" s="190" t="str">
        <f>VLOOKUP(A90,'пр.взвешивания'!B6:G124,3,FALSE)</f>
        <v>25.8.88 МС</v>
      </c>
      <c r="D90" s="190" t="str">
        <f>VLOOKUP(A90,'пр.взвешивания'!B6:G124,4,FALSE)</f>
        <v>ЦФО Тульская Тула ПР</v>
      </c>
      <c r="E90" s="223"/>
      <c r="F90" s="223"/>
      <c r="G90" s="173"/>
      <c r="H90" s="173"/>
    </row>
    <row r="91" spans="1:8" ht="13.5" thickBot="1">
      <c r="A91" s="219"/>
      <c r="B91" s="221"/>
      <c r="C91" s="222"/>
      <c r="D91" s="222"/>
      <c r="E91" s="224"/>
      <c r="F91" s="224"/>
      <c r="G91" s="219"/>
      <c r="H91" s="219"/>
    </row>
    <row r="95" spans="1:8" ht="12.75" customHeight="1">
      <c r="A95" s="236" t="s">
        <v>36</v>
      </c>
      <c r="B95" s="236"/>
      <c r="C95" s="236"/>
      <c r="D95" s="236"/>
      <c r="E95" s="236"/>
      <c r="F95" s="236"/>
      <c r="G95" s="236"/>
      <c r="H95" s="236"/>
    </row>
    <row r="96" spans="1:8" ht="20.25" customHeight="1">
      <c r="A96" s="17" t="s">
        <v>11</v>
      </c>
      <c r="B96" s="5" t="s">
        <v>18</v>
      </c>
      <c r="C96" s="5"/>
      <c r="D96" s="5"/>
      <c r="E96" s="99" t="str">
        <f>HYPERLINK('пр.взвешивания'!E3)</f>
        <v>в.к. 60  кг.</v>
      </c>
      <c r="F96" s="5"/>
      <c r="G96" s="5"/>
      <c r="H96" s="5"/>
    </row>
    <row r="97" spans="1:8" ht="12.75" customHeight="1">
      <c r="A97" s="184" t="s">
        <v>0</v>
      </c>
      <c r="B97" s="184" t="s">
        <v>1</v>
      </c>
      <c r="C97" s="184" t="s">
        <v>2</v>
      </c>
      <c r="D97" s="184" t="s">
        <v>3</v>
      </c>
      <c r="E97" s="184" t="s">
        <v>14</v>
      </c>
      <c r="F97" s="184" t="s">
        <v>15</v>
      </c>
      <c r="G97" s="184" t="s">
        <v>16</v>
      </c>
      <c r="H97" s="184" t="s">
        <v>17</v>
      </c>
    </row>
    <row r="98" spans="1:8" ht="12.75">
      <c r="A98" s="173"/>
      <c r="B98" s="173"/>
      <c r="C98" s="173"/>
      <c r="D98" s="173"/>
      <c r="E98" s="173"/>
      <c r="F98" s="173"/>
      <c r="G98" s="173"/>
      <c r="H98" s="173"/>
    </row>
    <row r="99" spans="1:8" ht="12.75" customHeight="1">
      <c r="A99" s="229">
        <v>10</v>
      </c>
      <c r="B99" s="220" t="str">
        <f>VLOOKUP(A99,'пр.взвешивания'!B6:G133,2,FALSE)</f>
        <v>КАЛЯЕВА Светлана Викторовна</v>
      </c>
      <c r="C99" s="190" t="str">
        <f>VLOOKUP(A99,'пр.взвешивания'!B6:G133,3,FALSE)</f>
        <v>27.06.82 кмс</v>
      </c>
      <c r="D99" s="190" t="str">
        <f>VLOOKUP(A99,'пр.взвешивания'!B6:G133,4,FALSE)</f>
        <v>МОСКВА  С-70 Д </v>
      </c>
      <c r="E99" s="186"/>
      <c r="F99" s="188"/>
      <c r="G99" s="189"/>
      <c r="H99" s="184"/>
    </row>
    <row r="100" spans="1:8" ht="12.75">
      <c r="A100" s="229"/>
      <c r="B100" s="226"/>
      <c r="C100" s="228"/>
      <c r="D100" s="228"/>
      <c r="E100" s="186"/>
      <c r="F100" s="186"/>
      <c r="G100" s="189"/>
      <c r="H100" s="184"/>
    </row>
    <row r="101" spans="1:8" ht="12.75">
      <c r="A101" s="173">
        <v>11</v>
      </c>
      <c r="B101" s="220" t="str">
        <f>VLOOKUP(A101,'пр.взвешивания'!B6:G135,2,FALSE)</f>
        <v>ШЕЛУДЯКОВА Марина Олеговна</v>
      </c>
      <c r="C101" s="190" t="str">
        <f>VLOOKUP(A101,'пр.взвешивания'!B6:G135,3,FALSE)</f>
        <v>23.09.92 кмс</v>
      </c>
      <c r="D101" s="190" t="str">
        <f>VLOOKUP(A101,'пр.взвешивания'!B6:G135,4,FALSE)</f>
        <v>СФО Алтайский Барнаул Д</v>
      </c>
      <c r="E101" s="223"/>
      <c r="F101" s="223"/>
      <c r="G101" s="173"/>
      <c r="H101" s="173"/>
    </row>
    <row r="102" spans="1:8" ht="13.5" thickBot="1">
      <c r="A102" s="219"/>
      <c r="B102" s="221"/>
      <c r="C102" s="222"/>
      <c r="D102" s="222"/>
      <c r="E102" s="224"/>
      <c r="F102" s="224"/>
      <c r="G102" s="219"/>
      <c r="H102" s="219"/>
    </row>
    <row r="103" spans="1:8" ht="12.75" customHeight="1">
      <c r="A103" s="184">
        <v>13</v>
      </c>
      <c r="B103" s="225" t="str">
        <f>VLOOKUP(A103,'пр.взвешивания'!B6:G137,2,FALSE)</f>
        <v>ШИНКАРЕНКО Анастасия Александровна</v>
      </c>
      <c r="C103" s="227" t="str">
        <f>VLOOKUP(A103,'пр.взвешивания'!B6:G137,3,FALSE)</f>
        <v>16.12.91 МС</v>
      </c>
      <c r="D103" s="227" t="str">
        <f>VLOOKUP(A103,'пр.взвешивания'!B6:G137,4,FALSE)</f>
        <v>ЦФО Московская Можайск Д</v>
      </c>
      <c r="E103" s="186"/>
      <c r="F103" s="188"/>
      <c r="G103" s="189"/>
      <c r="H103" s="184"/>
    </row>
    <row r="104" spans="1:8" ht="12.75">
      <c r="A104" s="184"/>
      <c r="B104" s="226"/>
      <c r="C104" s="228"/>
      <c r="D104" s="228"/>
      <c r="E104" s="186"/>
      <c r="F104" s="186"/>
      <c r="G104" s="189"/>
      <c r="H104" s="184"/>
    </row>
    <row r="105" spans="1:8" ht="12.75">
      <c r="A105" s="173">
        <v>12</v>
      </c>
      <c r="B105" s="220" t="str">
        <f>VLOOKUP(A105,'пр.взвешивания'!B6:G139,2,FALSE)</f>
        <v>КУЛЬМАМЕТОВА Алия Хакимчановна</v>
      </c>
      <c r="C105" s="190" t="str">
        <f>VLOOKUP(A105,'пр.взвешивания'!B6:G139,3,FALSE)</f>
        <v>04.06.91 мс</v>
      </c>
      <c r="D105" s="190" t="str">
        <f>VLOOKUP(A105,'пр.взвешивания'!B6:G139,4,FALSE)</f>
        <v>УФО Свердловская Н.Тагил ПР</v>
      </c>
      <c r="E105" s="223"/>
      <c r="F105" s="223"/>
      <c r="G105" s="173"/>
      <c r="H105" s="173"/>
    </row>
    <row r="106" spans="1:8" ht="13.5" thickBot="1">
      <c r="A106" s="219"/>
      <c r="B106" s="221"/>
      <c r="C106" s="222"/>
      <c r="D106" s="222"/>
      <c r="E106" s="224"/>
      <c r="F106" s="224"/>
      <c r="G106" s="219"/>
      <c r="H106" s="219"/>
    </row>
    <row r="107" spans="1:5" ht="22.5" customHeight="1">
      <c r="A107" s="17" t="s">
        <v>11</v>
      </c>
      <c r="B107" s="5" t="s">
        <v>19</v>
      </c>
      <c r="C107" s="7"/>
      <c r="D107" s="7"/>
      <c r="E107" s="99" t="str">
        <f>HYPERLINK('пр.взвешивания'!E3)</f>
        <v>в.к. 60  кг.</v>
      </c>
    </row>
    <row r="108" spans="1:8" ht="12.75" customHeight="1">
      <c r="A108" s="229">
        <v>10</v>
      </c>
      <c r="B108" s="220" t="str">
        <f>VLOOKUP(A108,'пр.взвешивания'!B6:G142,2,FALSE)</f>
        <v>КАЛЯЕВА Светлана Викторовна</v>
      </c>
      <c r="C108" s="190" t="str">
        <f>VLOOKUP(A108,'пр.взвешивания'!B6:G142,3,FALSE)</f>
        <v>27.06.82 кмс</v>
      </c>
      <c r="D108" s="190" t="str">
        <f>VLOOKUP(A108,'пр.взвешивания'!B6:G142,4,FALSE)</f>
        <v>МОСКВА  С-70 Д </v>
      </c>
      <c r="E108" s="186"/>
      <c r="F108" s="188"/>
      <c r="G108" s="189"/>
      <c r="H108" s="184"/>
    </row>
    <row r="109" spans="1:8" ht="12.75">
      <c r="A109" s="229"/>
      <c r="B109" s="226"/>
      <c r="C109" s="228"/>
      <c r="D109" s="228"/>
      <c r="E109" s="186"/>
      <c r="F109" s="186"/>
      <c r="G109" s="189"/>
      <c r="H109" s="184"/>
    </row>
    <row r="110" spans="1:8" ht="12.75">
      <c r="A110" s="173">
        <v>12</v>
      </c>
      <c r="B110" s="220" t="str">
        <f>VLOOKUP(A110,'пр.взвешивания'!B6:G144,2,FALSE)</f>
        <v>КУЛЬМАМЕТОВА Алия Хакимчановна</v>
      </c>
      <c r="C110" s="190" t="str">
        <f>VLOOKUP(A110,'пр.взвешивания'!B6:G144,3,FALSE)</f>
        <v>04.06.91 мс</v>
      </c>
      <c r="D110" s="190" t="str">
        <f>VLOOKUP(A110,'пр.взвешивания'!B6:G144,4,FALSE)</f>
        <v>УФО Свердловская Н.Тагил ПР</v>
      </c>
      <c r="E110" s="223"/>
      <c r="F110" s="223"/>
      <c r="G110" s="173"/>
      <c r="H110" s="173"/>
    </row>
    <row r="111" spans="1:8" ht="13.5" thickBot="1">
      <c r="A111" s="219"/>
      <c r="B111" s="221"/>
      <c r="C111" s="222"/>
      <c r="D111" s="222"/>
      <c r="E111" s="224"/>
      <c r="F111" s="224"/>
      <c r="G111" s="219"/>
      <c r="H111" s="219"/>
    </row>
    <row r="112" spans="1:8" ht="12.75">
      <c r="A112" s="184">
        <v>11</v>
      </c>
      <c r="B112" s="225" t="str">
        <f>VLOOKUP(A112,'пр.взвешивания'!B6:G146,2,FALSE)</f>
        <v>ШЕЛУДЯКОВА Марина Олеговна</v>
      </c>
      <c r="C112" s="227" t="str">
        <f>VLOOKUP(A112,'пр.взвешивания'!B6:G146,3,FALSE)</f>
        <v>23.09.92 кмс</v>
      </c>
      <c r="D112" s="227" t="str">
        <f>VLOOKUP(A112,'пр.взвешивания'!B6:G146,4,FALSE)</f>
        <v>СФО Алтайский Барнаул Д</v>
      </c>
      <c r="E112" s="186"/>
      <c r="F112" s="188"/>
      <c r="G112" s="189"/>
      <c r="H112" s="184"/>
    </row>
    <row r="113" spans="1:8" ht="12.75">
      <c r="A113" s="184"/>
      <c r="B113" s="226"/>
      <c r="C113" s="228"/>
      <c r="D113" s="228"/>
      <c r="E113" s="186"/>
      <c r="F113" s="186"/>
      <c r="G113" s="189"/>
      <c r="H113" s="184"/>
    </row>
    <row r="114" spans="1:8" ht="12.75" customHeight="1">
      <c r="A114" s="173">
        <v>13</v>
      </c>
      <c r="B114" s="220" t="str">
        <f>VLOOKUP(A114,'пр.взвешивания'!B6:G148,2,FALSE)</f>
        <v>ШИНКАРЕНКО Анастасия Александровна</v>
      </c>
      <c r="C114" s="190" t="str">
        <f>VLOOKUP(A114,'пр.взвешивания'!B6:G148,3,FALSE)</f>
        <v>16.12.91 МС</v>
      </c>
      <c r="D114" s="190" t="str">
        <f>VLOOKUP(A114,'пр.взвешивания'!B6:G148,4,FALSE)</f>
        <v>ЦФО Московская Можайск Д</v>
      </c>
      <c r="E114" s="223"/>
      <c r="F114" s="223"/>
      <c r="G114" s="173"/>
      <c r="H114" s="173"/>
    </row>
    <row r="115" spans="1:8" ht="13.5" thickBot="1">
      <c r="A115" s="219"/>
      <c r="B115" s="221"/>
      <c r="C115" s="222"/>
      <c r="D115" s="222"/>
      <c r="E115" s="224"/>
      <c r="F115" s="224"/>
      <c r="G115" s="219"/>
      <c r="H115" s="219"/>
    </row>
    <row r="116" spans="1:5" ht="21" customHeight="1">
      <c r="A116" s="17" t="s">
        <v>11</v>
      </c>
      <c r="B116" s="5" t="s">
        <v>20</v>
      </c>
      <c r="C116" s="7"/>
      <c r="D116" s="7"/>
      <c r="E116" s="99" t="str">
        <f>HYPERLINK('пр.взвешивания'!E3)</f>
        <v>в.к. 60  кг.</v>
      </c>
    </row>
    <row r="117" spans="1:8" ht="12.75" customHeight="1">
      <c r="A117" s="229">
        <v>10</v>
      </c>
      <c r="B117" s="220" t="str">
        <f>VLOOKUP(A117,'пр.взвешивания'!B6:G151,2,FALSE)</f>
        <v>КАЛЯЕВА Светлана Викторовна</v>
      </c>
      <c r="C117" s="190" t="str">
        <f>VLOOKUP(A117,'пр.взвешивания'!B6:G151,3,FALSE)</f>
        <v>27.06.82 кмс</v>
      </c>
      <c r="D117" s="190" t="str">
        <f>VLOOKUP(A117,'пр.взвешивания'!B6:G151,4,FALSE)</f>
        <v>МОСКВА  С-70 Д </v>
      </c>
      <c r="E117" s="186"/>
      <c r="F117" s="188"/>
      <c r="G117" s="189"/>
      <c r="H117" s="184"/>
    </row>
    <row r="118" spans="1:8" ht="12.75">
      <c r="A118" s="229"/>
      <c r="B118" s="226"/>
      <c r="C118" s="228"/>
      <c r="D118" s="228"/>
      <c r="E118" s="186"/>
      <c r="F118" s="186"/>
      <c r="G118" s="189"/>
      <c r="H118" s="184"/>
    </row>
    <row r="119" spans="1:8" ht="12.75" customHeight="1">
      <c r="A119" s="173">
        <v>13</v>
      </c>
      <c r="B119" s="220" t="str">
        <f>VLOOKUP(A119,'пр.взвешивания'!B6:G153,2,FALSE)</f>
        <v>ШИНКАРЕНКО Анастасия Александровна</v>
      </c>
      <c r="C119" s="190" t="str">
        <f>VLOOKUP(A119,'пр.взвешивания'!B6:G153,3,FALSE)</f>
        <v>16.12.91 МС</v>
      </c>
      <c r="D119" s="190" t="str">
        <f>VLOOKUP(A119,'пр.взвешивания'!B6:G153,4,FALSE)</f>
        <v>ЦФО Московская Можайск Д</v>
      </c>
      <c r="E119" s="223"/>
      <c r="F119" s="223"/>
      <c r="G119" s="173"/>
      <c r="H119" s="173"/>
    </row>
    <row r="120" spans="1:8" ht="13.5" thickBot="1">
      <c r="A120" s="219"/>
      <c r="B120" s="221"/>
      <c r="C120" s="222"/>
      <c r="D120" s="222"/>
      <c r="E120" s="224"/>
      <c r="F120" s="224"/>
      <c r="G120" s="219"/>
      <c r="H120" s="219"/>
    </row>
    <row r="121" spans="1:8" ht="12.75">
      <c r="A121" s="184">
        <v>12</v>
      </c>
      <c r="B121" s="225" t="str">
        <f>VLOOKUP(A121,'пр.взвешивания'!B6:G155,2,FALSE)</f>
        <v>КУЛЬМАМЕТОВА Алия Хакимчановна</v>
      </c>
      <c r="C121" s="227" t="str">
        <f>VLOOKUP(A121,'пр.взвешивания'!B6:G155,3,FALSE)</f>
        <v>04.06.91 мс</v>
      </c>
      <c r="D121" s="227" t="str">
        <f>VLOOKUP(A121,'пр.взвешивания'!B6:G155,4,FALSE)</f>
        <v>УФО Свердловская Н.Тагил ПР</v>
      </c>
      <c r="E121" s="186"/>
      <c r="F121" s="188"/>
      <c r="G121" s="189"/>
      <c r="H121" s="184"/>
    </row>
    <row r="122" spans="1:8" ht="12.75">
      <c r="A122" s="184"/>
      <c r="B122" s="226"/>
      <c r="C122" s="228"/>
      <c r="D122" s="228"/>
      <c r="E122" s="186"/>
      <c r="F122" s="186"/>
      <c r="G122" s="189"/>
      <c r="H122" s="184"/>
    </row>
    <row r="123" spans="1:8" ht="12.75">
      <c r="A123" s="173">
        <v>11</v>
      </c>
      <c r="B123" s="220" t="str">
        <f>VLOOKUP(A123,'пр.взвешивания'!B6:G157,2,FALSE)</f>
        <v>ШЕЛУДЯКОВА Марина Олеговна</v>
      </c>
      <c r="C123" s="190" t="str">
        <f>VLOOKUP(A123,'пр.взвешивания'!B6:G157,3,FALSE)</f>
        <v>23.09.92 кмс</v>
      </c>
      <c r="D123" s="190" t="str">
        <f>VLOOKUP(A123,'пр.взвешивания'!B6:G157,4,FALSE)</f>
        <v>СФО Алтайский Барнаул Д</v>
      </c>
      <c r="E123" s="223"/>
      <c r="F123" s="223"/>
      <c r="G123" s="173"/>
      <c r="H123" s="173"/>
    </row>
    <row r="124" spans="1:8" ht="13.5" thickBot="1">
      <c r="A124" s="219"/>
      <c r="B124" s="221"/>
      <c r="C124" s="222"/>
      <c r="D124" s="222"/>
      <c r="E124" s="224"/>
      <c r="F124" s="224"/>
      <c r="G124" s="219"/>
      <c r="H124" s="219"/>
    </row>
    <row r="128" spans="1:8" ht="15.75" customHeight="1">
      <c r="A128" s="236" t="s">
        <v>13</v>
      </c>
      <c r="B128" s="236"/>
      <c r="C128" s="236"/>
      <c r="D128" s="236"/>
      <c r="E128" s="236"/>
      <c r="F128" s="236"/>
      <c r="G128" s="236"/>
      <c r="H128" s="236"/>
    </row>
    <row r="129" spans="1:8" ht="15.75">
      <c r="A129" s="18" t="s">
        <v>12</v>
      </c>
      <c r="B129" s="5" t="s">
        <v>18</v>
      </c>
      <c r="C129" s="5"/>
      <c r="D129" s="5"/>
      <c r="E129" s="99" t="str">
        <f>HYPERLINK('пр.взвешивания'!E3)</f>
        <v>в.к. 60  кг.</v>
      </c>
      <c r="F129" s="5"/>
      <c r="G129" s="5"/>
      <c r="H129" s="5"/>
    </row>
    <row r="130" spans="1:8" ht="12.75" customHeight="1">
      <c r="A130" s="184" t="s">
        <v>0</v>
      </c>
      <c r="B130" s="184" t="s">
        <v>1</v>
      </c>
      <c r="C130" s="184" t="s">
        <v>2</v>
      </c>
      <c r="D130" s="184" t="s">
        <v>3</v>
      </c>
      <c r="E130" s="184" t="s">
        <v>14</v>
      </c>
      <c r="F130" s="184" t="s">
        <v>15</v>
      </c>
      <c r="G130" s="184" t="s">
        <v>16</v>
      </c>
      <c r="H130" s="184" t="s">
        <v>17</v>
      </c>
    </row>
    <row r="131" spans="1:8" ht="12.75">
      <c r="A131" s="173"/>
      <c r="B131" s="184"/>
      <c r="C131" s="184"/>
      <c r="D131" s="184"/>
      <c r="E131" s="173"/>
      <c r="F131" s="173"/>
      <c r="G131" s="173"/>
      <c r="H131" s="173"/>
    </row>
    <row r="132" spans="1:8" ht="12.75">
      <c r="A132" s="229">
        <v>14</v>
      </c>
      <c r="B132" s="220" t="str">
        <f>VLOOKUP(A132,'пр.взвешивания'!B6:G166,2,FALSE)</f>
        <v>КУРДЯЕВА Мария Александровна</v>
      </c>
      <c r="C132" s="190" t="str">
        <f>VLOOKUP(A132,'пр.взвешивания'!B6:G166,3,FALSE)</f>
        <v>04.05.90 мс</v>
      </c>
      <c r="D132" s="190" t="str">
        <f>VLOOKUP(A132,'пр.взвешивания'!B6:G166,4,FALSE)</f>
        <v>ПФО Саратовская Балаково ПР</v>
      </c>
      <c r="E132" s="186"/>
      <c r="F132" s="188"/>
      <c r="G132" s="189"/>
      <c r="H132" s="184"/>
    </row>
    <row r="133" spans="1:8" ht="12.75">
      <c r="A133" s="229"/>
      <c r="B133" s="226"/>
      <c r="C133" s="228"/>
      <c r="D133" s="228"/>
      <c r="E133" s="186"/>
      <c r="F133" s="186"/>
      <c r="G133" s="189"/>
      <c r="H133" s="184"/>
    </row>
    <row r="134" spans="1:8" ht="12.75">
      <c r="A134" s="173">
        <v>15</v>
      </c>
      <c r="B134" s="220" t="str">
        <f>VLOOKUP(A134,'пр.взвешивания'!B6:G168,2,FALSE)</f>
        <v>КАБУЛОВА София Назимовна</v>
      </c>
      <c r="C134" s="190" t="str">
        <f>VLOOKUP(A134,'пр.взвешивания'!B6:G168,3,FALSE)</f>
        <v>29.05.89 кмс</v>
      </c>
      <c r="D134" s="190" t="str">
        <f>VLOOKUP(A134,'пр.взвешивания'!B6:G168,4,FALSE)</f>
        <v>С.Петербург ВС</v>
      </c>
      <c r="E134" s="223"/>
      <c r="F134" s="223"/>
      <c r="G134" s="173"/>
      <c r="H134" s="173"/>
    </row>
    <row r="135" spans="1:8" ht="13.5" thickBot="1">
      <c r="A135" s="219"/>
      <c r="B135" s="221"/>
      <c r="C135" s="222"/>
      <c r="D135" s="222"/>
      <c r="E135" s="224"/>
      <c r="F135" s="224"/>
      <c r="G135" s="219"/>
      <c r="H135" s="219"/>
    </row>
    <row r="136" spans="1:8" ht="12.75">
      <c r="A136" s="184">
        <v>17</v>
      </c>
      <c r="B136" s="225" t="str">
        <f>VLOOKUP(A136,'пр.взвешивания'!B6:G170,2,FALSE)</f>
        <v>БУРЦЕВА Светлана Викторовна</v>
      </c>
      <c r="C136" s="227" t="str">
        <f>VLOOKUP(A136,'пр.взвешивания'!B6:G170,3,FALSE)</f>
        <v>14.11.84 мс</v>
      </c>
      <c r="D136" s="227" t="str">
        <f>VLOOKUP(A136,'пр.взвешивания'!B6:G170,4,FALSE)</f>
        <v>ПФО Пермский Березники МО</v>
      </c>
      <c r="E136" s="186"/>
      <c r="F136" s="188"/>
      <c r="G136" s="189"/>
      <c r="H136" s="184"/>
    </row>
    <row r="137" spans="1:8" ht="12.75">
      <c r="A137" s="184"/>
      <c r="B137" s="226"/>
      <c r="C137" s="228"/>
      <c r="D137" s="228"/>
      <c r="E137" s="186"/>
      <c r="F137" s="186"/>
      <c r="G137" s="189"/>
      <c r="H137" s="184"/>
    </row>
    <row r="138" spans="1:8" ht="12.75">
      <c r="A138" s="173">
        <v>16</v>
      </c>
      <c r="B138" s="220" t="str">
        <f>VLOOKUP(A138,'пр.взвешивания'!B6:G172,2,FALSE)</f>
        <v>КОНКИНА Анастасия Александровна</v>
      </c>
      <c r="C138" s="190" t="str">
        <f>VLOOKUP(A138,'пр.взвешивания'!B6:G172,3,FALSE)</f>
        <v>01.12.93 кмс</v>
      </c>
      <c r="D138" s="190" t="str">
        <f>VLOOKUP(A138,'пр.взвешивания'!B6:G172,4,FALSE)</f>
        <v>ПФО Самарская Самара Д</v>
      </c>
      <c r="E138" s="223"/>
      <c r="F138" s="223"/>
      <c r="G138" s="173"/>
      <c r="H138" s="173"/>
    </row>
    <row r="139" spans="1:8" ht="13.5" thickBot="1">
      <c r="A139" s="219"/>
      <c r="B139" s="221"/>
      <c r="C139" s="222"/>
      <c r="D139" s="222"/>
      <c r="E139" s="224"/>
      <c r="F139" s="224"/>
      <c r="G139" s="219"/>
      <c r="H139" s="219"/>
    </row>
    <row r="140" spans="1:5" ht="15.75">
      <c r="A140" s="18" t="s">
        <v>12</v>
      </c>
      <c r="B140" s="5" t="s">
        <v>19</v>
      </c>
      <c r="E140" s="99" t="str">
        <f>HYPERLINK('пр.взвешивания'!E3)</f>
        <v>в.к. 60  кг.</v>
      </c>
    </row>
    <row r="141" spans="1:8" ht="12.75" customHeight="1">
      <c r="A141" s="229">
        <v>14</v>
      </c>
      <c r="B141" s="220" t="str">
        <f>VLOOKUP(A141,'пр.взвешивания'!B6:G175,2,FALSE)</f>
        <v>КУРДЯЕВА Мария Александровна</v>
      </c>
      <c r="C141" s="190" t="str">
        <f>VLOOKUP(A141,'пр.взвешивания'!B6:G175,3,FALSE)</f>
        <v>04.05.90 мс</v>
      </c>
      <c r="D141" s="190" t="str">
        <f>VLOOKUP(A141,'пр.взвешивания'!B6:G175,4,FALSE)</f>
        <v>ПФО Саратовская Балаково ПР</v>
      </c>
      <c r="E141" s="186"/>
      <c r="F141" s="188"/>
      <c r="G141" s="189"/>
      <c r="H141" s="184"/>
    </row>
    <row r="142" spans="1:8" ht="12.75">
      <c r="A142" s="229"/>
      <c r="B142" s="226"/>
      <c r="C142" s="228"/>
      <c r="D142" s="228"/>
      <c r="E142" s="186"/>
      <c r="F142" s="186"/>
      <c r="G142" s="189"/>
      <c r="H142" s="184"/>
    </row>
    <row r="143" spans="1:8" ht="12.75" customHeight="1">
      <c r="A143" s="173">
        <v>16</v>
      </c>
      <c r="B143" s="220" t="str">
        <f>VLOOKUP(A143,'пр.взвешивания'!B6:G177,2,FALSE)</f>
        <v>КОНКИНА Анастасия Александровна</v>
      </c>
      <c r="C143" s="190" t="str">
        <f>VLOOKUP(A143,'пр.взвешивания'!B6:G177,3,FALSE)</f>
        <v>01.12.93 кмс</v>
      </c>
      <c r="D143" s="190" t="str">
        <f>VLOOKUP(A143,'пр.взвешивания'!B6:G177,4,FALSE)</f>
        <v>ПФО Самарская Самара Д</v>
      </c>
      <c r="E143" s="223"/>
      <c r="F143" s="223"/>
      <c r="G143" s="173"/>
      <c r="H143" s="173"/>
    </row>
    <row r="144" spans="1:8" ht="13.5" thickBot="1">
      <c r="A144" s="219"/>
      <c r="B144" s="221"/>
      <c r="C144" s="222"/>
      <c r="D144" s="222"/>
      <c r="E144" s="224"/>
      <c r="F144" s="224"/>
      <c r="G144" s="219"/>
      <c r="H144" s="219"/>
    </row>
    <row r="145" spans="1:8" ht="12.75" customHeight="1">
      <c r="A145" s="184">
        <v>15</v>
      </c>
      <c r="B145" s="225" t="str">
        <f>VLOOKUP(A145,'пр.взвешивания'!B6:G179,2,FALSE)</f>
        <v>КАБУЛОВА София Назимовна</v>
      </c>
      <c r="C145" s="227" t="str">
        <f>VLOOKUP(A145,'пр.взвешивания'!B6:G179,3,FALSE)</f>
        <v>29.05.89 кмс</v>
      </c>
      <c r="D145" s="227" t="str">
        <f>VLOOKUP(A145,'пр.взвешивания'!B6:G179,4,FALSE)</f>
        <v>С.Петербург ВС</v>
      </c>
      <c r="E145" s="186"/>
      <c r="F145" s="188"/>
      <c r="G145" s="189"/>
      <c r="H145" s="184"/>
    </row>
    <row r="146" spans="1:8" ht="12.75">
      <c r="A146" s="184"/>
      <c r="B146" s="226"/>
      <c r="C146" s="228"/>
      <c r="D146" s="228"/>
      <c r="E146" s="186"/>
      <c r="F146" s="186"/>
      <c r="G146" s="189"/>
      <c r="H146" s="184"/>
    </row>
    <row r="147" spans="1:8" ht="12.75" customHeight="1">
      <c r="A147" s="173">
        <v>17</v>
      </c>
      <c r="B147" s="220" t="str">
        <f>VLOOKUP(A147,'пр.взвешивания'!B6:G181,2,FALSE)</f>
        <v>БУРЦЕВА Светлана Викторовна</v>
      </c>
      <c r="C147" s="190" t="str">
        <f>VLOOKUP(A147,'пр.взвешивания'!B6:G181,3,FALSE)</f>
        <v>14.11.84 мс</v>
      </c>
      <c r="D147" s="190" t="str">
        <f>VLOOKUP(A147,'пр.взвешивания'!B6:G181,4,FALSE)</f>
        <v>ПФО Пермский Березники МО</v>
      </c>
      <c r="E147" s="223"/>
      <c r="F147" s="223"/>
      <c r="G147" s="173"/>
      <c r="H147" s="173"/>
    </row>
    <row r="148" spans="1:8" ht="13.5" thickBot="1">
      <c r="A148" s="219"/>
      <c r="B148" s="221"/>
      <c r="C148" s="222"/>
      <c r="D148" s="222"/>
      <c r="E148" s="224"/>
      <c r="F148" s="224"/>
      <c r="G148" s="219"/>
      <c r="H148" s="219"/>
    </row>
    <row r="149" spans="1:5" ht="15.75">
      <c r="A149" s="18" t="s">
        <v>12</v>
      </c>
      <c r="B149" s="16" t="s">
        <v>20</v>
      </c>
      <c r="C149" s="2"/>
      <c r="D149" s="2"/>
      <c r="E149" s="99" t="str">
        <f>HYPERLINK('пр.взвешивания'!E3)</f>
        <v>в.к. 60  кг.</v>
      </c>
    </row>
    <row r="150" spans="1:8" ht="12.75" customHeight="1">
      <c r="A150" s="229">
        <v>14</v>
      </c>
      <c r="B150" s="220" t="str">
        <f>VLOOKUP(A150,'пр.взвешивания'!B6:G39,2,FALSE)</f>
        <v>КУРДЯЕВА Мария Александровна</v>
      </c>
      <c r="C150" s="190" t="str">
        <f>VLOOKUP(A150,'пр.взвешивания'!B6:G184,3,FALSE)</f>
        <v>04.05.90 мс</v>
      </c>
      <c r="D150" s="190" t="str">
        <f>VLOOKUP(A150,'пр.взвешивания'!B6:G184,4,FALSE)</f>
        <v>ПФО Саратовская Балаково ПР</v>
      </c>
      <c r="E150" s="186"/>
      <c r="F150" s="188"/>
      <c r="G150" s="189"/>
      <c r="H150" s="184"/>
    </row>
    <row r="151" spans="1:8" ht="12.75">
      <c r="A151" s="229"/>
      <c r="B151" s="226"/>
      <c r="C151" s="228"/>
      <c r="D151" s="228"/>
      <c r="E151" s="186"/>
      <c r="F151" s="186"/>
      <c r="G151" s="189"/>
      <c r="H151" s="184"/>
    </row>
    <row r="152" spans="1:8" ht="12.75" customHeight="1">
      <c r="A152" s="173">
        <v>17</v>
      </c>
      <c r="B152" s="220" t="str">
        <f>VLOOKUP(A152,'пр.взвешивания'!B6:G186,2,FALSE)</f>
        <v>БУРЦЕВА Светлана Викторовна</v>
      </c>
      <c r="C152" s="190" t="str">
        <f>VLOOKUP(A152,'пр.взвешивания'!B6:G186,3,FALSE)</f>
        <v>14.11.84 мс</v>
      </c>
      <c r="D152" s="190" t="str">
        <f>VLOOKUP(A152,'пр.взвешивания'!B6:G186,4,FALSE)</f>
        <v>ПФО Пермский Березники МО</v>
      </c>
      <c r="E152" s="223"/>
      <c r="F152" s="223"/>
      <c r="G152" s="173"/>
      <c r="H152" s="173"/>
    </row>
    <row r="153" spans="1:8" ht="13.5" thickBot="1">
      <c r="A153" s="219"/>
      <c r="B153" s="221"/>
      <c r="C153" s="222"/>
      <c r="D153" s="222"/>
      <c r="E153" s="224"/>
      <c r="F153" s="224"/>
      <c r="G153" s="219"/>
      <c r="H153" s="219"/>
    </row>
    <row r="154" spans="1:8" ht="12.75" customHeight="1">
      <c r="A154" s="184">
        <v>16</v>
      </c>
      <c r="B154" s="225" t="str">
        <f>VLOOKUP(A154,'пр.взвешивания'!B6:G188,2,FALSE)</f>
        <v>КОНКИНА Анастасия Александровна</v>
      </c>
      <c r="C154" s="227" t="str">
        <f>VLOOKUP(A154,'пр.взвешивания'!B6:G188,3,FALSE)</f>
        <v>01.12.93 кмс</v>
      </c>
      <c r="D154" s="227" t="str">
        <f>VLOOKUP(A154,'пр.взвешивания'!B6:G188,4,FALSE)</f>
        <v>ПФО Самарская Самара Д</v>
      </c>
      <c r="E154" s="186"/>
      <c r="F154" s="188"/>
      <c r="G154" s="189"/>
      <c r="H154" s="184"/>
    </row>
    <row r="155" spans="1:8" ht="12.75">
      <c r="A155" s="184"/>
      <c r="B155" s="226"/>
      <c r="C155" s="228"/>
      <c r="D155" s="228"/>
      <c r="E155" s="186"/>
      <c r="F155" s="186"/>
      <c r="G155" s="189"/>
      <c r="H155" s="184"/>
    </row>
    <row r="156" spans="1:8" ht="12.75" customHeight="1">
      <c r="A156" s="173">
        <v>15</v>
      </c>
      <c r="B156" s="220" t="str">
        <f>VLOOKUP(A156,'пр.взвешивания'!B6:G190,2,FALSE)</f>
        <v>КАБУЛОВА София Назимовна</v>
      </c>
      <c r="C156" s="190" t="str">
        <f>VLOOKUP(A156,'пр.взвешивания'!B6:G190,3,FALSE)</f>
        <v>29.05.89 кмс</v>
      </c>
      <c r="D156" s="190" t="str">
        <f>VLOOKUP(A156,'пр.взвешивания'!B6:G190,4,FALSE)</f>
        <v>С.Петербург ВС</v>
      </c>
      <c r="E156" s="223"/>
      <c r="F156" s="223"/>
      <c r="G156" s="173"/>
      <c r="H156" s="173"/>
    </row>
    <row r="157" spans="1:8" ht="13.5" thickBot="1">
      <c r="A157" s="219"/>
      <c r="B157" s="221"/>
      <c r="C157" s="222"/>
      <c r="D157" s="222"/>
      <c r="E157" s="224"/>
      <c r="F157" s="224"/>
      <c r="G157" s="219"/>
      <c r="H157" s="219"/>
    </row>
    <row r="160" spans="1:8" ht="15.75" customHeight="1">
      <c r="A160" s="236" t="s">
        <v>13</v>
      </c>
      <c r="B160" s="236"/>
      <c r="C160" s="236"/>
      <c r="D160" s="236"/>
      <c r="E160" s="236"/>
      <c r="F160" s="236"/>
      <c r="G160" s="236"/>
      <c r="H160" s="236"/>
    </row>
    <row r="161" spans="1:8" ht="15.75">
      <c r="A161" s="18" t="s">
        <v>7</v>
      </c>
      <c r="B161" s="5" t="s">
        <v>152</v>
      </c>
      <c r="C161" s="5"/>
      <c r="D161" s="5"/>
      <c r="E161" s="99" t="str">
        <f>HYPERLINK('пр.взвешивания'!E3)</f>
        <v>в.к. 60  кг.</v>
      </c>
      <c r="F161" s="5"/>
      <c r="G161" s="5"/>
      <c r="H161" s="5"/>
    </row>
    <row r="162" spans="1:8" ht="12.75" customHeight="1">
      <c r="A162" s="184" t="s">
        <v>0</v>
      </c>
      <c r="B162" s="184" t="s">
        <v>1</v>
      </c>
      <c r="C162" s="184" t="s">
        <v>2</v>
      </c>
      <c r="D162" s="184" t="s">
        <v>3</v>
      </c>
      <c r="E162" s="184" t="s">
        <v>14</v>
      </c>
      <c r="F162" s="184" t="s">
        <v>15</v>
      </c>
      <c r="G162" s="184" t="s">
        <v>16</v>
      </c>
      <c r="H162" s="184" t="s">
        <v>17</v>
      </c>
    </row>
    <row r="163" spans="1:8" ht="12.75">
      <c r="A163" s="173"/>
      <c r="B163" s="184"/>
      <c r="C163" s="184"/>
      <c r="D163" s="184"/>
      <c r="E163" s="173"/>
      <c r="F163" s="173"/>
      <c r="G163" s="173"/>
      <c r="H163" s="173"/>
    </row>
    <row r="164" spans="1:8" ht="12.75">
      <c r="A164" s="234">
        <v>4</v>
      </c>
      <c r="B164" s="246" t="str">
        <f>VLOOKUP(A164,'пр.взвешивания'!B6:G198,2,FALSE)</f>
        <v>КОНДРАТЬЕВА Олеся Викторовна</v>
      </c>
      <c r="C164" s="247" t="str">
        <f>VLOOKUP(A164,'пр.взвешивания'!B6:G198,3,FALSE)</f>
        <v>04.12.83 мсмк</v>
      </c>
      <c r="D164" s="247" t="str">
        <f>VLOOKUP(A164,'пр.взвешивания'!B6:G198,4,FALSE)</f>
        <v>СФО Иркутская Ангарск Россспорт</v>
      </c>
      <c r="E164" s="186"/>
      <c r="F164" s="188"/>
      <c r="G164" s="189"/>
      <c r="H164" s="184"/>
    </row>
    <row r="165" spans="1:8" ht="12.75">
      <c r="A165" s="235"/>
      <c r="B165" s="248"/>
      <c r="C165" s="184"/>
      <c r="D165" s="184"/>
      <c r="E165" s="186"/>
      <c r="F165" s="186"/>
      <c r="G165" s="189"/>
      <c r="H165" s="184"/>
    </row>
    <row r="166" spans="1:8" ht="12.75">
      <c r="A166" s="173">
        <v>6</v>
      </c>
      <c r="B166" s="246" t="str">
        <f>VLOOKUP(A166,'пр.взвешивания'!B6:G200,2,FALSE)</f>
        <v>МАЛЫШЕВА Валерия Леонидовна</v>
      </c>
      <c r="C166" s="247" t="str">
        <f>VLOOKUP(A166,'пр.взвешивания'!B6:G200,3,FALSE)</f>
        <v>09.04.91 мс</v>
      </c>
      <c r="D166" s="247" t="str">
        <f>VLOOKUP(A166,'пр.взвешивания'!B6:G200,4,FALSE)</f>
        <v>ПФО Пермский Пермь МО</v>
      </c>
      <c r="E166" s="223"/>
      <c r="F166" s="223"/>
      <c r="G166" s="173"/>
      <c r="H166" s="173"/>
    </row>
    <row r="167" spans="1:8" ht="13.5" thickBot="1">
      <c r="A167" s="219"/>
      <c r="B167" s="249"/>
      <c r="C167" s="250"/>
      <c r="D167" s="250"/>
      <c r="E167" s="224"/>
      <c r="F167" s="224"/>
      <c r="G167" s="219"/>
      <c r="H167" s="219"/>
    </row>
    <row r="168" spans="1:8" ht="12.75">
      <c r="A168" s="233">
        <v>9</v>
      </c>
      <c r="B168" s="251" t="str">
        <f>VLOOKUP(A168,'пр.взвешивания'!B6:G202,2,FALSE)</f>
        <v>КОСТЕНКО Яна Сергеевна</v>
      </c>
      <c r="C168" s="252" t="str">
        <f>VLOOKUP(A168,'пр.взвешивания'!B6:G202,3,FALSE)</f>
        <v>09.09.87 мсмк</v>
      </c>
      <c r="D168" s="252" t="str">
        <f>VLOOKUP(A168,'пр.взвешивания'!B6:G202,4,FALSE)</f>
        <v>ДВФО Приморский Владивосток УФК и С</v>
      </c>
      <c r="E168" s="186"/>
      <c r="F168" s="188"/>
      <c r="G168" s="189"/>
      <c r="H168" s="184"/>
    </row>
    <row r="169" spans="1:8" ht="12.75">
      <c r="A169" s="174"/>
      <c r="B169" s="248"/>
      <c r="C169" s="184"/>
      <c r="D169" s="184"/>
      <c r="E169" s="186"/>
      <c r="F169" s="186"/>
      <c r="G169" s="189"/>
      <c r="H169" s="184"/>
    </row>
    <row r="170" spans="1:8" ht="12.75">
      <c r="A170" s="173">
        <v>3</v>
      </c>
      <c r="B170" s="246" t="str">
        <f>VLOOKUP(A170,'пр.взвешивания'!B6:G204,2,FALSE)</f>
        <v>ТРУЩЕНКО Елизавета Викторовна</v>
      </c>
      <c r="C170" s="247" t="str">
        <f>VLOOKUP(A170,'пр.взвешивания'!B6:G204,3,FALSE)</f>
        <v>18.06.92 кмс</v>
      </c>
      <c r="D170" s="247" t="str">
        <f>VLOOKUP(A170,'пр.взвешивания'!B6:G204,4,FALSE)</f>
        <v>СФО Омская Омск ВС</v>
      </c>
      <c r="E170" s="223"/>
      <c r="F170" s="223"/>
      <c r="G170" s="173"/>
      <c r="H170" s="173"/>
    </row>
    <row r="171" spans="1:8" ht="13.5" thickBot="1">
      <c r="A171" s="219"/>
      <c r="B171" s="249"/>
      <c r="C171" s="250"/>
      <c r="D171" s="250"/>
      <c r="E171" s="224"/>
      <c r="F171" s="224"/>
      <c r="G171" s="219"/>
      <c r="H171" s="219"/>
    </row>
    <row r="172" spans="1:5" ht="18.75" customHeight="1">
      <c r="A172" s="18" t="s">
        <v>7</v>
      </c>
      <c r="B172" s="5" t="s">
        <v>153</v>
      </c>
      <c r="C172" s="6"/>
      <c r="D172" s="6"/>
      <c r="E172" s="99" t="str">
        <f>HYPERLINK('пр.взвешивания'!E3)</f>
        <v>в.к. 60  кг.</v>
      </c>
    </row>
    <row r="173" spans="1:8" ht="12.75">
      <c r="A173" s="234">
        <v>4</v>
      </c>
      <c r="B173" s="246" t="str">
        <f>VLOOKUP(A173,'пр.взвешивания'!B6:G207,2,FALSE)</f>
        <v>КОНДРАТЬЕВА Олеся Викторовна</v>
      </c>
      <c r="C173" s="247" t="str">
        <f>VLOOKUP(A173,'пр.взвешивания'!B6:G207,3,FALSE)</f>
        <v>04.12.83 мсмк</v>
      </c>
      <c r="D173" s="247" t="str">
        <f>VLOOKUP(A173,'пр.взвешивания'!B6:G207,4,FALSE)</f>
        <v>СФО Иркутская Ангарск Россспорт</v>
      </c>
      <c r="E173" s="186"/>
      <c r="F173" s="188"/>
      <c r="G173" s="189"/>
      <c r="H173" s="184"/>
    </row>
    <row r="174" spans="1:8" ht="12.75">
      <c r="A174" s="235"/>
      <c r="B174" s="248"/>
      <c r="C174" s="184"/>
      <c r="D174" s="184"/>
      <c r="E174" s="186"/>
      <c r="F174" s="186"/>
      <c r="G174" s="189"/>
      <c r="H174" s="184"/>
    </row>
    <row r="175" spans="1:8" ht="12.75">
      <c r="A175" s="173">
        <v>9</v>
      </c>
      <c r="B175" s="246" t="str">
        <f>VLOOKUP(A175,'пр.взвешивания'!B6:G209,2,FALSE)</f>
        <v>КОСТЕНКО Яна Сергеевна</v>
      </c>
      <c r="C175" s="247" t="str">
        <f>VLOOKUP(A175,'пр.взвешивания'!B6:G209,3,FALSE)</f>
        <v>09.09.87 мсмк</v>
      </c>
      <c r="D175" s="247" t="str">
        <f>VLOOKUP(A175,'пр.взвешивания'!B6:G209,4,FALSE)</f>
        <v>ДВФО Приморский Владивосток УФК и С</v>
      </c>
      <c r="E175" s="223"/>
      <c r="F175" s="223"/>
      <c r="G175" s="173"/>
      <c r="H175" s="173"/>
    </row>
    <row r="176" spans="1:8" ht="13.5" thickBot="1">
      <c r="A176" s="219"/>
      <c r="B176" s="249"/>
      <c r="C176" s="250"/>
      <c r="D176" s="250"/>
      <c r="E176" s="224"/>
      <c r="F176" s="224"/>
      <c r="G176" s="219"/>
      <c r="H176" s="219"/>
    </row>
    <row r="177" spans="1:8" ht="12.75">
      <c r="A177" s="233">
        <v>3</v>
      </c>
      <c r="B177" s="251" t="str">
        <f>VLOOKUP(A177,'пр.взвешивания'!B6:G211,2,FALSE)</f>
        <v>ТРУЩЕНКО Елизавета Викторовна</v>
      </c>
      <c r="C177" s="252" t="str">
        <f>VLOOKUP(A177,'пр.взвешивания'!B6:G211,3,FALSE)</f>
        <v>18.06.92 кмс</v>
      </c>
      <c r="D177" s="252" t="str">
        <f>VLOOKUP(A177,'пр.взвешивания'!B6:G211,4,FALSE)</f>
        <v>СФО Омская Омск ВС</v>
      </c>
      <c r="E177" s="186"/>
      <c r="F177" s="188"/>
      <c r="G177" s="189"/>
      <c r="H177" s="184"/>
    </row>
    <row r="178" spans="1:8" ht="12.75">
      <c r="A178" s="174"/>
      <c r="B178" s="248"/>
      <c r="C178" s="184"/>
      <c r="D178" s="184"/>
      <c r="E178" s="186"/>
      <c r="F178" s="186"/>
      <c r="G178" s="189"/>
      <c r="H178" s="184"/>
    </row>
    <row r="179" spans="1:8" ht="12.75">
      <c r="A179" s="173">
        <v>6</v>
      </c>
      <c r="B179" s="246" t="str">
        <f>VLOOKUP(A179,'пр.взвешивания'!B6:G213,2,FALSE)</f>
        <v>МАЛЫШЕВА Валерия Леонидовна</v>
      </c>
      <c r="C179" s="247" t="str">
        <f>VLOOKUP(A179,'пр.взвешивания'!B6:G213,3,FALSE)</f>
        <v>09.04.91 мс</v>
      </c>
      <c r="D179" s="247" t="str">
        <f>VLOOKUP(A179,'пр.взвешивания'!B6:G213,4,FALSE)</f>
        <v>ПФО Пермский Пермь МО</v>
      </c>
      <c r="E179" s="223"/>
      <c r="F179" s="223"/>
      <c r="G179" s="173"/>
      <c r="H179" s="173"/>
    </row>
    <row r="180" spans="1:8" ht="13.5" thickBot="1">
      <c r="A180" s="219"/>
      <c r="B180" s="249"/>
      <c r="C180" s="250"/>
      <c r="D180" s="250"/>
      <c r="E180" s="224"/>
      <c r="F180" s="224"/>
      <c r="G180" s="219"/>
      <c r="H180" s="219"/>
    </row>
    <row r="182" spans="1:8" ht="15.75">
      <c r="A182" s="18" t="s">
        <v>8</v>
      </c>
      <c r="B182" s="5" t="s">
        <v>152</v>
      </c>
      <c r="C182" s="5"/>
      <c r="D182" s="5"/>
      <c r="E182" s="99" t="str">
        <f>HYPERLINK('пр.взвешивания'!E3)</f>
        <v>в.к. 60  кг.</v>
      </c>
      <c r="F182" s="5"/>
      <c r="G182" s="5"/>
      <c r="H182" s="5"/>
    </row>
    <row r="183" spans="1:8" ht="12.75" customHeight="1">
      <c r="A183" s="184" t="s">
        <v>0</v>
      </c>
      <c r="B183" s="184" t="s">
        <v>1</v>
      </c>
      <c r="C183" s="184" t="s">
        <v>2</v>
      </c>
      <c r="D183" s="184" t="s">
        <v>3</v>
      </c>
      <c r="E183" s="184" t="s">
        <v>14</v>
      </c>
      <c r="F183" s="184" t="s">
        <v>15</v>
      </c>
      <c r="G183" s="184" t="s">
        <v>16</v>
      </c>
      <c r="H183" s="184" t="s">
        <v>17</v>
      </c>
    </row>
    <row r="184" spans="1:8" ht="12.75">
      <c r="A184" s="173"/>
      <c r="B184" s="184"/>
      <c r="C184" s="184"/>
      <c r="D184" s="184"/>
      <c r="E184" s="173"/>
      <c r="F184" s="173"/>
      <c r="G184" s="173"/>
      <c r="H184" s="173"/>
    </row>
    <row r="185" spans="1:8" ht="12.75">
      <c r="A185" s="234">
        <v>13</v>
      </c>
      <c r="B185" s="246" t="str">
        <f>VLOOKUP(A185,'пр.взвешивания'!B6:G219,2,FALSE)</f>
        <v>ШИНКАРЕНКО Анастасия Александровна</v>
      </c>
      <c r="C185" s="247" t="str">
        <f>VLOOKUP(A185,'пр.взвешивания'!B6:G219,3,FALSE)</f>
        <v>16.12.91 МС</v>
      </c>
      <c r="D185" s="247" t="str">
        <f>VLOOKUP(A185,'пр.взвешивания'!B6:G219,4,FALSE)</f>
        <v>ЦФО Московская Можайск Д</v>
      </c>
      <c r="E185" s="186"/>
      <c r="F185" s="188"/>
      <c r="G185" s="189"/>
      <c r="H185" s="184"/>
    </row>
    <row r="186" spans="1:8" ht="12.75">
      <c r="A186" s="235"/>
      <c r="B186" s="248"/>
      <c r="C186" s="184"/>
      <c r="D186" s="184"/>
      <c r="E186" s="186"/>
      <c r="F186" s="186"/>
      <c r="G186" s="189"/>
      <c r="H186" s="184"/>
    </row>
    <row r="187" spans="1:8" ht="12.75">
      <c r="A187" s="173">
        <v>15</v>
      </c>
      <c r="B187" s="246" t="str">
        <f>VLOOKUP(A187,'пр.взвешивания'!B6:G221,2,FALSE)</f>
        <v>КАБУЛОВА София Назимовна</v>
      </c>
      <c r="C187" s="247" t="str">
        <f>VLOOKUP(A187,'пр.взвешивания'!B6:G221,3,FALSE)</f>
        <v>29.05.89 кмс</v>
      </c>
      <c r="D187" s="247" t="str">
        <f>VLOOKUP(A187,'пр.взвешивания'!B6:G221,4,FALSE)</f>
        <v>С.Петербург ВС</v>
      </c>
      <c r="E187" s="223"/>
      <c r="F187" s="223"/>
      <c r="G187" s="173"/>
      <c r="H187" s="173"/>
    </row>
    <row r="188" spans="1:8" ht="13.5" thickBot="1">
      <c r="A188" s="219"/>
      <c r="B188" s="249"/>
      <c r="C188" s="250"/>
      <c r="D188" s="250"/>
      <c r="E188" s="224"/>
      <c r="F188" s="224"/>
      <c r="G188" s="219"/>
      <c r="H188" s="219"/>
    </row>
    <row r="189" spans="1:8" ht="12.75">
      <c r="A189" s="233">
        <v>17</v>
      </c>
      <c r="B189" s="251" t="str">
        <f>VLOOKUP(A189,'пр.взвешивания'!B6:G223,2,FALSE)</f>
        <v>БУРЦЕВА Светлана Викторовна</v>
      </c>
      <c r="C189" s="252" t="str">
        <f>VLOOKUP(A189,'пр.взвешивания'!B6:G223,3,FALSE)</f>
        <v>14.11.84 мс</v>
      </c>
      <c r="D189" s="252" t="str">
        <f>VLOOKUP(A189,'пр.взвешивания'!B6:G223,4,FALSE)</f>
        <v>ПФО Пермский Березники МО</v>
      </c>
      <c r="E189" s="186"/>
      <c r="F189" s="188"/>
      <c r="G189" s="189"/>
      <c r="H189" s="184"/>
    </row>
    <row r="190" spans="1:8" ht="12.75">
      <c r="A190" s="174"/>
      <c r="B190" s="248"/>
      <c r="C190" s="184"/>
      <c r="D190" s="184"/>
      <c r="E190" s="186"/>
      <c r="F190" s="186"/>
      <c r="G190" s="189"/>
      <c r="H190" s="184"/>
    </row>
    <row r="191" spans="1:8" ht="12.75">
      <c r="A191" s="173">
        <v>12</v>
      </c>
      <c r="B191" s="246" t="str">
        <f>VLOOKUP(A191,'пр.взвешивания'!B6:G225,2,FALSE)</f>
        <v>КУЛЬМАМЕТОВА Алия Хакимчановна</v>
      </c>
      <c r="C191" s="247" t="str">
        <f>VLOOKUP(A191,'пр.взвешивания'!B6:G225,3,FALSE)</f>
        <v>04.06.91 мс</v>
      </c>
      <c r="D191" s="247" t="str">
        <f>VLOOKUP(A191,'пр.взвешивания'!B6:G225,4,FALSE)</f>
        <v>УФО Свердловская Н.Тагил ПР</v>
      </c>
      <c r="E191" s="223"/>
      <c r="F191" s="223"/>
      <c r="G191" s="173"/>
      <c r="H191" s="173"/>
    </row>
    <row r="192" spans="1:8" ht="13.5" thickBot="1">
      <c r="A192" s="219"/>
      <c r="B192" s="249"/>
      <c r="C192" s="250"/>
      <c r="D192" s="250"/>
      <c r="E192" s="224"/>
      <c r="F192" s="224"/>
      <c r="G192" s="219"/>
      <c r="H192" s="219"/>
    </row>
    <row r="193" spans="1:5" ht="15.75">
      <c r="A193" s="18" t="s">
        <v>8</v>
      </c>
      <c r="B193" s="5" t="s">
        <v>153</v>
      </c>
      <c r="C193" s="6"/>
      <c r="D193" s="6"/>
      <c r="E193" s="99" t="str">
        <f>HYPERLINK('пр.взвешивания'!E3)</f>
        <v>в.к. 60  кг.</v>
      </c>
    </row>
    <row r="194" spans="1:8" ht="12.75">
      <c r="A194" s="234">
        <v>13</v>
      </c>
      <c r="B194" s="246" t="str">
        <f>VLOOKUP(A194,'пр.взвешивания'!B6:G228,2,FALSE)</f>
        <v>ШИНКАРЕНКО Анастасия Александровна</v>
      </c>
      <c r="C194" s="247" t="str">
        <f>VLOOKUP(A194,'пр.взвешивания'!B6:G228,3,FALSE)</f>
        <v>16.12.91 МС</v>
      </c>
      <c r="D194" s="247" t="str">
        <f>VLOOKUP(A194,'пр.взвешивания'!B6:G228,4,FALSE)</f>
        <v>ЦФО Московская Можайск Д</v>
      </c>
      <c r="E194" s="186"/>
      <c r="F194" s="188"/>
      <c r="G194" s="189"/>
      <c r="H194" s="184"/>
    </row>
    <row r="195" spans="1:8" ht="12.75">
      <c r="A195" s="235"/>
      <c r="B195" s="248"/>
      <c r="C195" s="184"/>
      <c r="D195" s="184"/>
      <c r="E195" s="186"/>
      <c r="F195" s="186"/>
      <c r="G195" s="189"/>
      <c r="H195" s="184"/>
    </row>
    <row r="196" spans="1:8" ht="12.75">
      <c r="A196" s="173">
        <v>17</v>
      </c>
      <c r="B196" s="246" t="str">
        <f>VLOOKUP(A196,'пр.взвешивания'!B6:G230,2,FALSE)</f>
        <v>БУРЦЕВА Светлана Викторовна</v>
      </c>
      <c r="C196" s="247" t="str">
        <f>VLOOKUP(A196,'пр.взвешивания'!B6:G230,3,FALSE)</f>
        <v>14.11.84 мс</v>
      </c>
      <c r="D196" s="247" t="str">
        <f>VLOOKUP(A196,'пр.взвешивания'!B6:G230,4,FALSE)</f>
        <v>ПФО Пермский Березники МО</v>
      </c>
      <c r="E196" s="223"/>
      <c r="F196" s="223"/>
      <c r="G196" s="173"/>
      <c r="H196" s="173"/>
    </row>
    <row r="197" spans="1:8" ht="13.5" thickBot="1">
      <c r="A197" s="219"/>
      <c r="B197" s="249"/>
      <c r="C197" s="250"/>
      <c r="D197" s="250"/>
      <c r="E197" s="224"/>
      <c r="F197" s="224"/>
      <c r="G197" s="219"/>
      <c r="H197" s="219"/>
    </row>
    <row r="198" spans="1:8" ht="12.75">
      <c r="A198" s="233">
        <v>12</v>
      </c>
      <c r="B198" s="251" t="str">
        <f>VLOOKUP(A198,'пр.взвешивания'!B6:G232,2,FALSE)</f>
        <v>КУЛЬМАМЕТОВА Алия Хакимчановна</v>
      </c>
      <c r="C198" s="252" t="str">
        <f>VLOOKUP(A198,'пр.взвешивания'!B6:G232,3,FALSE)</f>
        <v>04.06.91 мс</v>
      </c>
      <c r="D198" s="252" t="str">
        <f>VLOOKUP(A198,'пр.взвешивания'!B6:G232,4,FALSE)</f>
        <v>УФО Свердловская Н.Тагил ПР</v>
      </c>
      <c r="E198" s="186"/>
      <c r="F198" s="188"/>
      <c r="G198" s="189"/>
      <c r="H198" s="184"/>
    </row>
    <row r="199" spans="1:8" ht="12.75">
      <c r="A199" s="174"/>
      <c r="B199" s="248"/>
      <c r="C199" s="184"/>
      <c r="D199" s="184"/>
      <c r="E199" s="186"/>
      <c r="F199" s="186"/>
      <c r="G199" s="189"/>
      <c r="H199" s="184"/>
    </row>
    <row r="200" spans="1:8" ht="12.75">
      <c r="A200" s="173">
        <v>15</v>
      </c>
      <c r="B200" s="246" t="str">
        <f>VLOOKUP(A200,'пр.взвешивания'!B6:G234,2,FALSE)</f>
        <v>КАБУЛОВА София Назимовна</v>
      </c>
      <c r="C200" s="247" t="str">
        <f>VLOOKUP(A200,'пр.взвешивания'!B6:G234,3,FALSE)</f>
        <v>29.05.89 кмс</v>
      </c>
      <c r="D200" s="247" t="str">
        <f>VLOOKUP(A200,'пр.взвешивания'!B6:G234,4,FALSE)</f>
        <v>С.Петербург ВС</v>
      </c>
      <c r="E200" s="223"/>
      <c r="F200" s="223"/>
      <c r="G200" s="173"/>
      <c r="H200" s="173"/>
    </row>
    <row r="201" spans="1:8" ht="13.5" thickBot="1">
      <c r="A201" s="219"/>
      <c r="B201" s="249"/>
      <c r="C201" s="250"/>
      <c r="D201" s="250"/>
      <c r="E201" s="224"/>
      <c r="F201" s="224"/>
      <c r="G201" s="219"/>
      <c r="H201" s="219"/>
    </row>
  </sheetData>
  <sheetProtection/>
  <mergeCells count="669">
    <mergeCell ref="A160:H160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A164:A165"/>
    <mergeCell ref="B164:B165"/>
    <mergeCell ref="C164:C165"/>
    <mergeCell ref="D164:D165"/>
    <mergeCell ref="A166:A167"/>
    <mergeCell ref="B166:B167"/>
    <mergeCell ref="C166:C167"/>
    <mergeCell ref="D166:D167"/>
    <mergeCell ref="E168:E169"/>
    <mergeCell ref="F168:F169"/>
    <mergeCell ref="G164:G165"/>
    <mergeCell ref="H164:H165"/>
    <mergeCell ref="E166:E167"/>
    <mergeCell ref="F166:F167"/>
    <mergeCell ref="G166:G167"/>
    <mergeCell ref="H166:H167"/>
    <mergeCell ref="E164:E165"/>
    <mergeCell ref="F164:F165"/>
    <mergeCell ref="A168:A169"/>
    <mergeCell ref="B168:B169"/>
    <mergeCell ref="C168:C169"/>
    <mergeCell ref="D168:D169"/>
    <mergeCell ref="G168:G169"/>
    <mergeCell ref="H168:H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A175:A176"/>
    <mergeCell ref="B175:B176"/>
    <mergeCell ref="E173:E174"/>
    <mergeCell ref="F173:F174"/>
    <mergeCell ref="C175:C176"/>
    <mergeCell ref="D175:D176"/>
    <mergeCell ref="A173:A174"/>
    <mergeCell ref="B173:B174"/>
    <mergeCell ref="C173:C174"/>
    <mergeCell ref="D173:D174"/>
    <mergeCell ref="E177:E178"/>
    <mergeCell ref="F177:F178"/>
    <mergeCell ref="G173:G174"/>
    <mergeCell ref="H173:H174"/>
    <mergeCell ref="E175:E176"/>
    <mergeCell ref="F175:F176"/>
    <mergeCell ref="G175:G176"/>
    <mergeCell ref="H175:H176"/>
    <mergeCell ref="G177:G178"/>
    <mergeCell ref="H177:H178"/>
    <mergeCell ref="A177:A178"/>
    <mergeCell ref="B177:B178"/>
    <mergeCell ref="C177:C178"/>
    <mergeCell ref="D177:D178"/>
    <mergeCell ref="A179:A180"/>
    <mergeCell ref="B179:B180"/>
    <mergeCell ref="C179:C180"/>
    <mergeCell ref="D179:D180"/>
    <mergeCell ref="E179:E180"/>
    <mergeCell ref="F179:F180"/>
    <mergeCell ref="G179:G180"/>
    <mergeCell ref="H179:H180"/>
    <mergeCell ref="E185:E186"/>
    <mergeCell ref="F185:F186"/>
    <mergeCell ref="G185:G186"/>
    <mergeCell ref="H185:H186"/>
    <mergeCell ref="A185:A186"/>
    <mergeCell ref="B185:B186"/>
    <mergeCell ref="C185:C186"/>
    <mergeCell ref="D185:D186"/>
    <mergeCell ref="A86:A87"/>
    <mergeCell ref="B86:B87"/>
    <mergeCell ref="G183:G184"/>
    <mergeCell ref="H183:H184"/>
    <mergeCell ref="A183:A184"/>
    <mergeCell ref="B183:B184"/>
    <mergeCell ref="C183:C184"/>
    <mergeCell ref="D183:D184"/>
    <mergeCell ref="E183:E184"/>
    <mergeCell ref="F183:F184"/>
    <mergeCell ref="A13:A14"/>
    <mergeCell ref="B13:B14"/>
    <mergeCell ref="C13:C14"/>
    <mergeCell ref="D13:D14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3:E4"/>
    <mergeCell ref="F3:F4"/>
    <mergeCell ref="E5:E6"/>
    <mergeCell ref="F5:F6"/>
    <mergeCell ref="A3:A4"/>
    <mergeCell ref="B3:B4"/>
    <mergeCell ref="C3:C4"/>
    <mergeCell ref="D3:D4"/>
    <mergeCell ref="E84:E85"/>
    <mergeCell ref="F84:F85"/>
    <mergeCell ref="G84:G85"/>
    <mergeCell ref="H84:H85"/>
    <mergeCell ref="A84:A85"/>
    <mergeCell ref="B84:B85"/>
    <mergeCell ref="C84:C85"/>
    <mergeCell ref="D84:D85"/>
    <mergeCell ref="G86:G87"/>
    <mergeCell ref="H86:H87"/>
    <mergeCell ref="G3:G4"/>
    <mergeCell ref="H3:H4"/>
    <mergeCell ref="G5:G6"/>
    <mergeCell ref="H5:H6"/>
    <mergeCell ref="G20:G21"/>
    <mergeCell ref="H20:H21"/>
    <mergeCell ref="G24:G25"/>
    <mergeCell ref="H24:H25"/>
    <mergeCell ref="E88:E89"/>
    <mergeCell ref="F88:F89"/>
    <mergeCell ref="C86:C87"/>
    <mergeCell ref="D86:D87"/>
    <mergeCell ref="E86:E87"/>
    <mergeCell ref="F86:F87"/>
    <mergeCell ref="A88:A89"/>
    <mergeCell ref="B88:B89"/>
    <mergeCell ref="C88:C89"/>
    <mergeCell ref="D88:D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5:H95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E103:E104"/>
    <mergeCell ref="F103:F104"/>
    <mergeCell ref="G99:G100"/>
    <mergeCell ref="H99:H100"/>
    <mergeCell ref="E101:E102"/>
    <mergeCell ref="F101:F102"/>
    <mergeCell ref="G101:G102"/>
    <mergeCell ref="H101:H102"/>
    <mergeCell ref="E99:E100"/>
    <mergeCell ref="F99:F100"/>
    <mergeCell ref="A103:A104"/>
    <mergeCell ref="B103:B104"/>
    <mergeCell ref="C103:C104"/>
    <mergeCell ref="D103:D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G187:G188"/>
    <mergeCell ref="H187:H188"/>
    <mergeCell ref="A189:A190"/>
    <mergeCell ref="B189:B190"/>
    <mergeCell ref="C189:C190"/>
    <mergeCell ref="D189:D190"/>
    <mergeCell ref="A187:A188"/>
    <mergeCell ref="B187:B188"/>
    <mergeCell ref="C187:C188"/>
    <mergeCell ref="D187:D188"/>
    <mergeCell ref="G110:G111"/>
    <mergeCell ref="H110:H111"/>
    <mergeCell ref="A108:A109"/>
    <mergeCell ref="B108:B109"/>
    <mergeCell ref="C108:C109"/>
    <mergeCell ref="D108:D109"/>
    <mergeCell ref="E108:E109"/>
    <mergeCell ref="F108:F109"/>
    <mergeCell ref="C110:C111"/>
    <mergeCell ref="D110:D111"/>
    <mergeCell ref="E110:E111"/>
    <mergeCell ref="F110:F111"/>
    <mergeCell ref="A1:H1"/>
    <mergeCell ref="E112:E113"/>
    <mergeCell ref="F112:F113"/>
    <mergeCell ref="G112:G113"/>
    <mergeCell ref="H112:H113"/>
    <mergeCell ref="A27:A28"/>
    <mergeCell ref="G108:G109"/>
    <mergeCell ref="H108:H109"/>
    <mergeCell ref="E42:E43"/>
    <mergeCell ref="C112:C113"/>
    <mergeCell ref="D112:D113"/>
    <mergeCell ref="B27:B28"/>
    <mergeCell ref="C27:C28"/>
    <mergeCell ref="D27:D28"/>
    <mergeCell ref="C46:C47"/>
    <mergeCell ref="D46:D47"/>
    <mergeCell ref="A62:H62"/>
    <mergeCell ref="A64:A65"/>
    <mergeCell ref="G114:G115"/>
    <mergeCell ref="A53:A54"/>
    <mergeCell ref="B53:B54"/>
    <mergeCell ref="C53:C54"/>
    <mergeCell ref="D53:D54"/>
    <mergeCell ref="B64:B65"/>
    <mergeCell ref="A110:A111"/>
    <mergeCell ref="B110:B111"/>
    <mergeCell ref="A112:A113"/>
    <mergeCell ref="B112:B113"/>
    <mergeCell ref="H114:H115"/>
    <mergeCell ref="E189:E190"/>
    <mergeCell ref="F189:F190"/>
    <mergeCell ref="G189:G190"/>
    <mergeCell ref="H189:H190"/>
    <mergeCell ref="E117:E118"/>
    <mergeCell ref="F117:F118"/>
    <mergeCell ref="E187:E188"/>
    <mergeCell ref="F187:F188"/>
    <mergeCell ref="E119:E120"/>
    <mergeCell ref="A121:A122"/>
    <mergeCell ref="B121:B122"/>
    <mergeCell ref="E114:E115"/>
    <mergeCell ref="F114:F115"/>
    <mergeCell ref="A114:A115"/>
    <mergeCell ref="B114:B115"/>
    <mergeCell ref="C114:C115"/>
    <mergeCell ref="D114:D115"/>
    <mergeCell ref="A117:A118"/>
    <mergeCell ref="B117:B118"/>
    <mergeCell ref="C117:C118"/>
    <mergeCell ref="D117:D118"/>
    <mergeCell ref="A191:A192"/>
    <mergeCell ref="B191:B192"/>
    <mergeCell ref="C191:C192"/>
    <mergeCell ref="D191:D192"/>
    <mergeCell ref="D123:D124"/>
    <mergeCell ref="A128:H128"/>
    <mergeCell ref="G123:G124"/>
    <mergeCell ref="H123:H124"/>
    <mergeCell ref="F119:F120"/>
    <mergeCell ref="G119:G120"/>
    <mergeCell ref="H119:H120"/>
    <mergeCell ref="A119:A120"/>
    <mergeCell ref="B119:B120"/>
    <mergeCell ref="C119:C120"/>
    <mergeCell ref="D119:D120"/>
    <mergeCell ref="G121:G122"/>
    <mergeCell ref="H121:H122"/>
    <mergeCell ref="G117:G118"/>
    <mergeCell ref="H117:H118"/>
    <mergeCell ref="E123:E124"/>
    <mergeCell ref="F123:F124"/>
    <mergeCell ref="C121:C122"/>
    <mergeCell ref="D121:D122"/>
    <mergeCell ref="E121:E122"/>
    <mergeCell ref="F121:F122"/>
    <mergeCell ref="G130:G131"/>
    <mergeCell ref="H130:H131"/>
    <mergeCell ref="G132:G133"/>
    <mergeCell ref="H132:H133"/>
    <mergeCell ref="E191:E192"/>
    <mergeCell ref="F191:F192"/>
    <mergeCell ref="G191:G192"/>
    <mergeCell ref="H191:H192"/>
    <mergeCell ref="A194:A195"/>
    <mergeCell ref="B194:B195"/>
    <mergeCell ref="C194:C195"/>
    <mergeCell ref="D194:D195"/>
    <mergeCell ref="A196:A197"/>
    <mergeCell ref="B196:B197"/>
    <mergeCell ref="C196:C197"/>
    <mergeCell ref="D196:D197"/>
    <mergeCell ref="E198:E199"/>
    <mergeCell ref="F198:F199"/>
    <mergeCell ref="G194:G195"/>
    <mergeCell ref="H194:H195"/>
    <mergeCell ref="E196:E197"/>
    <mergeCell ref="F196:F197"/>
    <mergeCell ref="G196:G197"/>
    <mergeCell ref="H196:H197"/>
    <mergeCell ref="E194:E195"/>
    <mergeCell ref="F194:F195"/>
    <mergeCell ref="A198:A199"/>
    <mergeCell ref="B198:B199"/>
    <mergeCell ref="C198:C199"/>
    <mergeCell ref="D198:D199"/>
    <mergeCell ref="G198:G199"/>
    <mergeCell ref="H198:H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A123:A124"/>
    <mergeCell ref="B123:B124"/>
    <mergeCell ref="C123:C124"/>
    <mergeCell ref="D38:D39"/>
    <mergeCell ref="A40:A41"/>
    <mergeCell ref="B40:B41"/>
    <mergeCell ref="C40:C41"/>
    <mergeCell ref="D40:D41"/>
    <mergeCell ref="A46:A47"/>
    <mergeCell ref="B46:B47"/>
    <mergeCell ref="E132:E133"/>
    <mergeCell ref="F132:F133"/>
    <mergeCell ref="A130:A131"/>
    <mergeCell ref="B130:B131"/>
    <mergeCell ref="C130:C131"/>
    <mergeCell ref="D130:D131"/>
    <mergeCell ref="E130:E131"/>
    <mergeCell ref="F130:F131"/>
    <mergeCell ref="A132:A133"/>
    <mergeCell ref="B132:B133"/>
    <mergeCell ref="C132:C133"/>
    <mergeCell ref="D132:D133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E138:E139"/>
    <mergeCell ref="F138:F139"/>
    <mergeCell ref="G134:G135"/>
    <mergeCell ref="H134:H135"/>
    <mergeCell ref="E136:E137"/>
    <mergeCell ref="F136:F137"/>
    <mergeCell ref="G136:G137"/>
    <mergeCell ref="H136:H137"/>
    <mergeCell ref="E134:E135"/>
    <mergeCell ref="F134:F135"/>
    <mergeCell ref="A138:A139"/>
    <mergeCell ref="B138:B139"/>
    <mergeCell ref="C138:C139"/>
    <mergeCell ref="D138:D139"/>
    <mergeCell ref="G138:G139"/>
    <mergeCell ref="H138:H139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E147:E148"/>
    <mergeCell ref="F147:F148"/>
    <mergeCell ref="G143:G144"/>
    <mergeCell ref="H143:H144"/>
    <mergeCell ref="E145:E146"/>
    <mergeCell ref="F145:F146"/>
    <mergeCell ref="G145:G146"/>
    <mergeCell ref="H145:H146"/>
    <mergeCell ref="E143:E144"/>
    <mergeCell ref="F143:F144"/>
    <mergeCell ref="A147:A148"/>
    <mergeCell ref="B147:B148"/>
    <mergeCell ref="C147:C148"/>
    <mergeCell ref="D147:D148"/>
    <mergeCell ref="G147:G148"/>
    <mergeCell ref="H147:H148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A152:A153"/>
    <mergeCell ref="B152:B153"/>
    <mergeCell ref="C152:C153"/>
    <mergeCell ref="D152:D153"/>
    <mergeCell ref="A154:A155"/>
    <mergeCell ref="B154:B155"/>
    <mergeCell ref="C154:C155"/>
    <mergeCell ref="D154:D155"/>
    <mergeCell ref="E156:E157"/>
    <mergeCell ref="F156:F157"/>
    <mergeCell ref="G152:G153"/>
    <mergeCell ref="H152:H153"/>
    <mergeCell ref="E154:E155"/>
    <mergeCell ref="F154:F155"/>
    <mergeCell ref="G154:G155"/>
    <mergeCell ref="H154:H155"/>
    <mergeCell ref="E152:E153"/>
    <mergeCell ref="F152:F153"/>
    <mergeCell ref="A156:A157"/>
    <mergeCell ref="B156:B157"/>
    <mergeCell ref="C156:C157"/>
    <mergeCell ref="D156:D157"/>
    <mergeCell ref="G156:G157"/>
    <mergeCell ref="H156:H157"/>
    <mergeCell ref="A49:A50"/>
    <mergeCell ref="B49:B50"/>
    <mergeCell ref="C49:C50"/>
    <mergeCell ref="D49:D50"/>
    <mergeCell ref="A51:A52"/>
    <mergeCell ref="B51:B52"/>
    <mergeCell ref="C51:C52"/>
    <mergeCell ref="D51:D52"/>
    <mergeCell ref="A16:A17"/>
    <mergeCell ref="B16:B17"/>
    <mergeCell ref="C16:C17"/>
    <mergeCell ref="D16:D17"/>
    <mergeCell ref="E13:E14"/>
    <mergeCell ref="F13:F14"/>
    <mergeCell ref="G13:G14"/>
    <mergeCell ref="H13:H14"/>
    <mergeCell ref="A18:A19"/>
    <mergeCell ref="B18:B19"/>
    <mergeCell ref="C18:C19"/>
    <mergeCell ref="D18:D19"/>
    <mergeCell ref="E20:E21"/>
    <mergeCell ref="F20:F21"/>
    <mergeCell ref="G16:G17"/>
    <mergeCell ref="H16:H17"/>
    <mergeCell ref="E18:E19"/>
    <mergeCell ref="F18:F19"/>
    <mergeCell ref="G18:G19"/>
    <mergeCell ref="H18:H19"/>
    <mergeCell ref="E16:E17"/>
    <mergeCell ref="F16:F17"/>
    <mergeCell ref="A20:A21"/>
    <mergeCell ref="B20:B21"/>
    <mergeCell ref="C20:C21"/>
    <mergeCell ref="D20:D21"/>
    <mergeCell ref="A22:A23"/>
    <mergeCell ref="B22:B23"/>
    <mergeCell ref="C22:C23"/>
    <mergeCell ref="D22:D23"/>
    <mergeCell ref="E22:E23"/>
    <mergeCell ref="F22:F23"/>
    <mergeCell ref="G22:G23"/>
    <mergeCell ref="H22:H23"/>
    <mergeCell ref="G27:G28"/>
    <mergeCell ref="H27:H28"/>
    <mergeCell ref="A24:A25"/>
    <mergeCell ref="B24:B25"/>
    <mergeCell ref="C24:C25"/>
    <mergeCell ref="D24:D25"/>
    <mergeCell ref="E24:E25"/>
    <mergeCell ref="F24:F25"/>
    <mergeCell ref="E27:E28"/>
    <mergeCell ref="F27:F28"/>
    <mergeCell ref="A29:A30"/>
    <mergeCell ref="B29:B30"/>
    <mergeCell ref="C29:C30"/>
    <mergeCell ref="D29:D30"/>
    <mergeCell ref="A31:A32"/>
    <mergeCell ref="B31:B32"/>
    <mergeCell ref="C31:C32"/>
    <mergeCell ref="D31:D32"/>
    <mergeCell ref="E33:E34"/>
    <mergeCell ref="F33:F34"/>
    <mergeCell ref="G29:G30"/>
    <mergeCell ref="H29:H30"/>
    <mergeCell ref="E31:E32"/>
    <mergeCell ref="F31:F32"/>
    <mergeCell ref="G31:G32"/>
    <mergeCell ref="H31:H32"/>
    <mergeCell ref="E29:E30"/>
    <mergeCell ref="F29:F30"/>
    <mergeCell ref="A33:A34"/>
    <mergeCell ref="B33:B34"/>
    <mergeCell ref="C33:C34"/>
    <mergeCell ref="D33:D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H38:H39"/>
    <mergeCell ref="E40:E41"/>
    <mergeCell ref="F40:F41"/>
    <mergeCell ref="G40:G41"/>
    <mergeCell ref="H40:H41"/>
    <mergeCell ref="G38:G39"/>
    <mergeCell ref="F42:F43"/>
    <mergeCell ref="E38:E39"/>
    <mergeCell ref="F38:F39"/>
    <mergeCell ref="A42:A43"/>
    <mergeCell ref="B42:B43"/>
    <mergeCell ref="C42:C43"/>
    <mergeCell ref="D42:D43"/>
    <mergeCell ref="A38:A39"/>
    <mergeCell ref="B38:B39"/>
    <mergeCell ref="C38:C39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G46:G47"/>
    <mergeCell ref="H46:H47"/>
    <mergeCell ref="E49:E50"/>
    <mergeCell ref="F49:F50"/>
    <mergeCell ref="G49:G50"/>
    <mergeCell ref="H49:H50"/>
    <mergeCell ref="E46:E47"/>
    <mergeCell ref="F46:F47"/>
    <mergeCell ref="G51:G52"/>
    <mergeCell ref="H51:H52"/>
    <mergeCell ref="E53:E54"/>
    <mergeCell ref="F53:F54"/>
    <mergeCell ref="G53:G54"/>
    <mergeCell ref="H53:H54"/>
    <mergeCell ref="E55:E56"/>
    <mergeCell ref="F55:F56"/>
    <mergeCell ref="E51:E52"/>
    <mergeCell ref="F51:F52"/>
    <mergeCell ref="A55:A56"/>
    <mergeCell ref="B55:B56"/>
    <mergeCell ref="C55:C56"/>
    <mergeCell ref="D55:D56"/>
    <mergeCell ref="G55:G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G64:G65"/>
    <mergeCell ref="H64:H65"/>
    <mergeCell ref="A66:A67"/>
    <mergeCell ref="B66:B67"/>
    <mergeCell ref="C66:C67"/>
    <mergeCell ref="D66:D67"/>
    <mergeCell ref="C64:C65"/>
    <mergeCell ref="D64:D65"/>
    <mergeCell ref="E64:E65"/>
    <mergeCell ref="F64:F65"/>
    <mergeCell ref="A68:A69"/>
    <mergeCell ref="B68:B69"/>
    <mergeCell ref="C68:C69"/>
    <mergeCell ref="D68:D69"/>
    <mergeCell ref="E70:E71"/>
    <mergeCell ref="F70:F71"/>
    <mergeCell ref="G66:G67"/>
    <mergeCell ref="H66:H67"/>
    <mergeCell ref="E68:E69"/>
    <mergeCell ref="F68:F69"/>
    <mergeCell ref="G68:G69"/>
    <mergeCell ref="H68:H69"/>
    <mergeCell ref="E66:E67"/>
    <mergeCell ref="F66:F67"/>
    <mergeCell ref="A70:A71"/>
    <mergeCell ref="B70:B71"/>
    <mergeCell ref="C70:C71"/>
    <mergeCell ref="D70:D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5:A76"/>
    <mergeCell ref="B75:B76"/>
    <mergeCell ref="C75:C76"/>
    <mergeCell ref="D75:D76"/>
    <mergeCell ref="A77:A78"/>
    <mergeCell ref="B77:B78"/>
    <mergeCell ref="C77:C78"/>
    <mergeCell ref="D77:D78"/>
    <mergeCell ref="E79:E80"/>
    <mergeCell ref="F79:F80"/>
    <mergeCell ref="G75:G76"/>
    <mergeCell ref="H75:H76"/>
    <mergeCell ref="E77:E78"/>
    <mergeCell ref="F77:F78"/>
    <mergeCell ref="G77:G78"/>
    <mergeCell ref="H77:H78"/>
    <mergeCell ref="E75:E76"/>
    <mergeCell ref="F75:F76"/>
    <mergeCell ref="A79:A80"/>
    <mergeCell ref="B79:B80"/>
    <mergeCell ref="C79:C80"/>
    <mergeCell ref="D79:D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67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17.7109375" style="0" customWidth="1"/>
    <col min="7" max="7" width="15.00390625" style="0" customWidth="1"/>
  </cols>
  <sheetData>
    <row r="1" spans="1:7" ht="25.5" customHeight="1">
      <c r="A1" s="241" t="str">
        <f>HYPERLINK('[3]реквизиты'!$A$2)</f>
        <v>Кубок России по САМБО среди женщин</v>
      </c>
      <c r="B1" s="242"/>
      <c r="C1" s="242"/>
      <c r="D1" s="242"/>
      <c r="E1" s="242"/>
      <c r="F1" s="242"/>
      <c r="G1" s="242"/>
    </row>
    <row r="2" spans="1:7" ht="18.75" customHeight="1">
      <c r="A2" s="243" t="str">
        <f>HYPERLINK('[3]реквизиты'!$A$3)</f>
        <v>23 - 27  ноября  2011 г.  г. Кстово</v>
      </c>
      <c r="B2" s="244"/>
      <c r="C2" s="244"/>
      <c r="D2" s="244"/>
      <c r="E2" s="244"/>
      <c r="F2" s="244"/>
      <c r="G2" s="244"/>
    </row>
    <row r="3" spans="1:7" ht="18.75" customHeight="1">
      <c r="A3" s="95"/>
      <c r="B3" s="96"/>
      <c r="C3" s="96"/>
      <c r="D3" s="96"/>
      <c r="E3" s="110" t="s">
        <v>46</v>
      </c>
      <c r="F3" s="96"/>
      <c r="G3" s="96"/>
    </row>
    <row r="4" spans="1:7" ht="12.75" customHeight="1">
      <c r="A4" s="173" t="s">
        <v>35</v>
      </c>
      <c r="B4" s="173" t="s">
        <v>0</v>
      </c>
      <c r="C4" s="173" t="s">
        <v>1</v>
      </c>
      <c r="D4" s="173" t="s">
        <v>21</v>
      </c>
      <c r="E4" s="173" t="s">
        <v>22</v>
      </c>
      <c r="F4" s="173" t="s">
        <v>23</v>
      </c>
      <c r="G4" s="173" t="s">
        <v>24</v>
      </c>
    </row>
    <row r="5" spans="1:7" ht="12.75">
      <c r="A5" s="174"/>
      <c r="B5" s="174"/>
      <c r="C5" s="174"/>
      <c r="D5" s="174"/>
      <c r="E5" s="174"/>
      <c r="F5" s="174"/>
      <c r="G5" s="174"/>
    </row>
    <row r="6" spans="1:7" ht="12.75">
      <c r="A6" s="184"/>
      <c r="B6" s="179">
        <v>1</v>
      </c>
      <c r="C6" s="237" t="s">
        <v>101</v>
      </c>
      <c r="D6" s="239" t="s">
        <v>102</v>
      </c>
      <c r="E6" s="239" t="s">
        <v>103</v>
      </c>
      <c r="F6" s="239" t="s">
        <v>104</v>
      </c>
      <c r="G6" s="239" t="s">
        <v>105</v>
      </c>
    </row>
    <row r="7" spans="1:7" ht="12.75">
      <c r="A7" s="184"/>
      <c r="B7" s="179"/>
      <c r="C7" s="238"/>
      <c r="D7" s="240"/>
      <c r="E7" s="240"/>
      <c r="F7" s="240"/>
      <c r="G7" s="240"/>
    </row>
    <row r="8" spans="1:7" ht="12.75">
      <c r="A8" s="184"/>
      <c r="B8" s="179">
        <v>2</v>
      </c>
      <c r="C8" s="237" t="s">
        <v>51</v>
      </c>
      <c r="D8" s="239" t="s">
        <v>141</v>
      </c>
      <c r="E8" s="239" t="s">
        <v>48</v>
      </c>
      <c r="F8" s="239"/>
      <c r="G8" s="239" t="s">
        <v>50</v>
      </c>
    </row>
    <row r="9" spans="1:7" ht="12.75">
      <c r="A9" s="184"/>
      <c r="B9" s="179"/>
      <c r="C9" s="238" t="s">
        <v>52</v>
      </c>
      <c r="D9" s="240" t="s">
        <v>53</v>
      </c>
      <c r="E9" s="240" t="s">
        <v>54</v>
      </c>
      <c r="F9" s="240" t="s">
        <v>55</v>
      </c>
      <c r="G9" s="240" t="s">
        <v>56</v>
      </c>
    </row>
    <row r="10" spans="1:7" ht="12.75" customHeight="1">
      <c r="A10" s="184"/>
      <c r="B10" s="179">
        <v>3</v>
      </c>
      <c r="C10" s="237" t="s">
        <v>114</v>
      </c>
      <c r="D10" s="239" t="s">
        <v>115</v>
      </c>
      <c r="E10" s="239" t="s">
        <v>116</v>
      </c>
      <c r="F10" s="239"/>
      <c r="G10" s="239" t="s">
        <v>117</v>
      </c>
    </row>
    <row r="11" spans="1:7" ht="12.75">
      <c r="A11" s="184"/>
      <c r="B11" s="179"/>
      <c r="C11" s="238"/>
      <c r="D11" s="240"/>
      <c r="E11" s="240"/>
      <c r="F11" s="240"/>
      <c r="G11" s="240"/>
    </row>
    <row r="12" spans="1:7" ht="12.75">
      <c r="A12" s="184"/>
      <c r="B12" s="179">
        <v>4</v>
      </c>
      <c r="C12" s="237" t="s">
        <v>76</v>
      </c>
      <c r="D12" s="239" t="s">
        <v>77</v>
      </c>
      <c r="E12" s="239" t="s">
        <v>78</v>
      </c>
      <c r="F12" s="239" t="s">
        <v>79</v>
      </c>
      <c r="G12" s="239" t="s">
        <v>80</v>
      </c>
    </row>
    <row r="13" spans="1:7" ht="12.75">
      <c r="A13" s="184"/>
      <c r="B13" s="179"/>
      <c r="C13" s="238"/>
      <c r="D13" s="240"/>
      <c r="E13" s="240"/>
      <c r="F13" s="240"/>
      <c r="G13" s="240"/>
    </row>
    <row r="14" spans="1:7" ht="12.75" customHeight="1">
      <c r="A14" s="184"/>
      <c r="B14" s="179">
        <v>5</v>
      </c>
      <c r="C14" s="237" t="s">
        <v>86</v>
      </c>
      <c r="D14" s="239" t="s">
        <v>87</v>
      </c>
      <c r="E14" s="239" t="s">
        <v>88</v>
      </c>
      <c r="F14" s="239" t="s">
        <v>89</v>
      </c>
      <c r="G14" s="239" t="s">
        <v>90</v>
      </c>
    </row>
    <row r="15" spans="1:7" ht="12.75" customHeight="1">
      <c r="A15" s="184"/>
      <c r="B15" s="179"/>
      <c r="C15" s="238"/>
      <c r="D15" s="240"/>
      <c r="E15" s="240"/>
      <c r="F15" s="240"/>
      <c r="G15" s="240"/>
    </row>
    <row r="16" spans="1:7" ht="12.75">
      <c r="A16" s="184"/>
      <c r="B16" s="179">
        <v>6</v>
      </c>
      <c r="C16" s="237" t="s">
        <v>96</v>
      </c>
      <c r="D16" s="239" t="s">
        <v>97</v>
      </c>
      <c r="E16" s="239" t="s">
        <v>98</v>
      </c>
      <c r="F16" s="239" t="s">
        <v>99</v>
      </c>
      <c r="G16" s="239" t="s">
        <v>100</v>
      </c>
    </row>
    <row r="17" spans="1:7" ht="12.75">
      <c r="A17" s="184"/>
      <c r="B17" s="179"/>
      <c r="C17" s="238"/>
      <c r="D17" s="240"/>
      <c r="E17" s="240"/>
      <c r="F17" s="240"/>
      <c r="G17" s="240"/>
    </row>
    <row r="18" spans="1:7" ht="12.75">
      <c r="A18" s="184"/>
      <c r="B18" s="179">
        <v>7</v>
      </c>
      <c r="C18" s="237" t="s">
        <v>118</v>
      </c>
      <c r="D18" s="239" t="s">
        <v>119</v>
      </c>
      <c r="E18" s="239" t="s">
        <v>120</v>
      </c>
      <c r="F18" s="239">
        <v>12102</v>
      </c>
      <c r="G18" s="239" t="s">
        <v>121</v>
      </c>
    </row>
    <row r="19" spans="1:7" ht="12.75">
      <c r="A19" s="184"/>
      <c r="B19" s="179"/>
      <c r="C19" s="238" t="s">
        <v>122</v>
      </c>
      <c r="D19" s="240" t="s">
        <v>123</v>
      </c>
      <c r="E19" s="240" t="s">
        <v>124</v>
      </c>
      <c r="F19" s="240" t="s">
        <v>125</v>
      </c>
      <c r="G19" s="240" t="s">
        <v>126</v>
      </c>
    </row>
    <row r="20" spans="1:7" ht="12.75">
      <c r="A20" s="184"/>
      <c r="B20" s="179">
        <v>8</v>
      </c>
      <c r="C20" s="237" t="s">
        <v>62</v>
      </c>
      <c r="D20" s="239" t="s">
        <v>63</v>
      </c>
      <c r="E20" s="239" t="s">
        <v>64</v>
      </c>
      <c r="F20" s="239" t="s">
        <v>65</v>
      </c>
      <c r="G20" s="239" t="s">
        <v>66</v>
      </c>
    </row>
    <row r="21" spans="1:7" ht="12.75">
      <c r="A21" s="184"/>
      <c r="B21" s="179"/>
      <c r="C21" s="238"/>
      <c r="D21" s="240"/>
      <c r="E21" s="240"/>
      <c r="F21" s="240"/>
      <c r="G21" s="240"/>
    </row>
    <row r="22" spans="1:7" ht="12.75">
      <c r="A22" s="184"/>
      <c r="B22" s="179">
        <v>9</v>
      </c>
      <c r="C22" s="237" t="s">
        <v>81</v>
      </c>
      <c r="D22" s="239" t="s">
        <v>82</v>
      </c>
      <c r="E22" s="239" t="s">
        <v>83</v>
      </c>
      <c r="F22" s="239" t="s">
        <v>84</v>
      </c>
      <c r="G22" s="239" t="s">
        <v>85</v>
      </c>
    </row>
    <row r="23" spans="1:7" ht="12.75">
      <c r="A23" s="184"/>
      <c r="B23" s="179"/>
      <c r="C23" s="238"/>
      <c r="D23" s="240"/>
      <c r="E23" s="240"/>
      <c r="F23" s="240"/>
      <c r="G23" s="240"/>
    </row>
    <row r="24" spans="1:7" ht="12.75">
      <c r="A24" s="184"/>
      <c r="B24" s="179">
        <v>10</v>
      </c>
      <c r="C24" s="237" t="s">
        <v>71</v>
      </c>
      <c r="D24" s="239" t="s">
        <v>72</v>
      </c>
      <c r="E24" s="239" t="s">
        <v>73</v>
      </c>
      <c r="F24" s="239" t="s">
        <v>74</v>
      </c>
      <c r="G24" s="239" t="s">
        <v>75</v>
      </c>
    </row>
    <row r="25" spans="1:7" ht="12.75">
      <c r="A25" s="184"/>
      <c r="B25" s="179"/>
      <c r="C25" s="238"/>
      <c r="D25" s="240"/>
      <c r="E25" s="240"/>
      <c r="F25" s="240"/>
      <c r="G25" s="240"/>
    </row>
    <row r="26" spans="1:7" ht="12.75">
      <c r="A26" s="184"/>
      <c r="B26" s="179">
        <v>11</v>
      </c>
      <c r="C26" s="237" t="s">
        <v>106</v>
      </c>
      <c r="D26" s="239" t="s">
        <v>107</v>
      </c>
      <c r="E26" s="239" t="s">
        <v>108</v>
      </c>
      <c r="F26" s="239">
        <v>16952</v>
      </c>
      <c r="G26" s="239" t="s">
        <v>109</v>
      </c>
    </row>
    <row r="27" spans="1:7" ht="12.75">
      <c r="A27" s="184"/>
      <c r="B27" s="179"/>
      <c r="C27" s="238" t="s">
        <v>110</v>
      </c>
      <c r="D27" s="240" t="s">
        <v>111</v>
      </c>
      <c r="E27" s="240" t="s">
        <v>112</v>
      </c>
      <c r="F27" s="240" t="s">
        <v>65</v>
      </c>
      <c r="G27" s="240" t="s">
        <v>113</v>
      </c>
    </row>
    <row r="28" spans="1:7" ht="12.75">
      <c r="A28" s="184"/>
      <c r="B28" s="179">
        <v>12</v>
      </c>
      <c r="C28" s="237" t="s">
        <v>47</v>
      </c>
      <c r="D28" s="239" t="s">
        <v>140</v>
      </c>
      <c r="E28" s="239" t="s">
        <v>48</v>
      </c>
      <c r="F28" s="239" t="s">
        <v>49</v>
      </c>
      <c r="G28" s="239" t="s">
        <v>50</v>
      </c>
    </row>
    <row r="29" spans="1:7" ht="12.75">
      <c r="A29" s="184"/>
      <c r="B29" s="179"/>
      <c r="C29" s="238"/>
      <c r="D29" s="240"/>
      <c r="E29" s="240"/>
      <c r="F29" s="240"/>
      <c r="G29" s="240"/>
    </row>
    <row r="30" spans="1:7" ht="12.75">
      <c r="A30" s="184"/>
      <c r="B30" s="179">
        <v>13</v>
      </c>
      <c r="C30" s="237" t="s">
        <v>127</v>
      </c>
      <c r="D30" s="239" t="s">
        <v>128</v>
      </c>
      <c r="E30" s="239" t="s">
        <v>129</v>
      </c>
      <c r="F30" s="239">
        <v>152335</v>
      </c>
      <c r="G30" s="239" t="s">
        <v>130</v>
      </c>
    </row>
    <row r="31" spans="1:7" ht="12.75">
      <c r="A31" s="184"/>
      <c r="B31" s="179"/>
      <c r="C31" s="238"/>
      <c r="D31" s="240"/>
      <c r="E31" s="240"/>
      <c r="F31" s="240"/>
      <c r="G31" s="240"/>
    </row>
    <row r="32" spans="1:7" ht="12.75">
      <c r="A32" s="184"/>
      <c r="B32" s="179">
        <v>14</v>
      </c>
      <c r="C32" s="237" t="s">
        <v>91</v>
      </c>
      <c r="D32" s="239" t="s">
        <v>92</v>
      </c>
      <c r="E32" s="239" t="s">
        <v>93</v>
      </c>
      <c r="F32" s="239" t="s">
        <v>94</v>
      </c>
      <c r="G32" s="239" t="s">
        <v>95</v>
      </c>
    </row>
    <row r="33" spans="1:7" ht="12.75">
      <c r="A33" s="184"/>
      <c r="B33" s="179"/>
      <c r="C33" s="238"/>
      <c r="D33" s="240"/>
      <c r="E33" s="240"/>
      <c r="F33" s="240"/>
      <c r="G33" s="240"/>
    </row>
    <row r="34" spans="1:7" ht="12.75">
      <c r="A34" s="184"/>
      <c r="B34" s="179">
        <v>15</v>
      </c>
      <c r="C34" s="237" t="s">
        <v>142</v>
      </c>
      <c r="D34" s="239" t="s">
        <v>67</v>
      </c>
      <c r="E34" s="239" t="s">
        <v>68</v>
      </c>
      <c r="F34" s="239" t="s">
        <v>69</v>
      </c>
      <c r="G34" s="239" t="s">
        <v>70</v>
      </c>
    </row>
    <row r="35" spans="1:7" ht="12.75">
      <c r="A35" s="184"/>
      <c r="B35" s="179"/>
      <c r="C35" s="238"/>
      <c r="D35" s="240"/>
      <c r="E35" s="240"/>
      <c r="F35" s="240"/>
      <c r="G35" s="240"/>
    </row>
    <row r="36" spans="1:7" ht="12.75">
      <c r="A36" s="184"/>
      <c r="B36" s="179">
        <v>16</v>
      </c>
      <c r="C36" s="237" t="s">
        <v>131</v>
      </c>
      <c r="D36" s="239" t="s">
        <v>132</v>
      </c>
      <c r="E36" s="239" t="s">
        <v>133</v>
      </c>
      <c r="F36" s="239"/>
      <c r="G36" s="239" t="s">
        <v>134</v>
      </c>
    </row>
    <row r="37" spans="1:7" ht="12.75">
      <c r="A37" s="184"/>
      <c r="B37" s="179"/>
      <c r="C37" s="238" t="s">
        <v>135</v>
      </c>
      <c r="D37" s="240" t="s">
        <v>136</v>
      </c>
      <c r="E37" s="240" t="s">
        <v>137</v>
      </c>
      <c r="F37" s="240" t="s">
        <v>138</v>
      </c>
      <c r="G37" s="240" t="s">
        <v>139</v>
      </c>
    </row>
    <row r="38" spans="1:7" ht="12.75">
      <c r="A38" s="184"/>
      <c r="B38" s="179">
        <v>17</v>
      </c>
      <c r="C38" s="237" t="s">
        <v>58</v>
      </c>
      <c r="D38" s="239" t="s">
        <v>59</v>
      </c>
      <c r="E38" s="239" t="s">
        <v>57</v>
      </c>
      <c r="F38" s="239" t="s">
        <v>60</v>
      </c>
      <c r="G38" s="239" t="s">
        <v>61</v>
      </c>
    </row>
    <row r="39" spans="1:7" ht="12.75">
      <c r="A39" s="184"/>
      <c r="B39" s="179"/>
      <c r="C39" s="238"/>
      <c r="D39" s="240"/>
      <c r="E39" s="240"/>
      <c r="F39" s="240"/>
      <c r="G39" s="240"/>
    </row>
    <row r="40" spans="1:7" ht="12.75">
      <c r="A40" s="3"/>
      <c r="C40" s="237"/>
      <c r="D40" s="239"/>
      <c r="E40" s="239"/>
      <c r="F40" s="239"/>
      <c r="G40" s="239"/>
    </row>
    <row r="41" spans="1:7" ht="12.75">
      <c r="A41" s="3"/>
      <c r="C41" s="238"/>
      <c r="D41" s="240"/>
      <c r="E41" s="240"/>
      <c r="F41" s="240"/>
      <c r="G41" s="240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</sheetData>
  <sheetProtection/>
  <mergeCells count="133">
    <mergeCell ref="E38:E39"/>
    <mergeCell ref="F38:F39"/>
    <mergeCell ref="G38:G39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0:E31"/>
    <mergeCell ref="F30:F31"/>
    <mergeCell ref="C30:C31"/>
    <mergeCell ref="D30:D31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E22:E23"/>
    <mergeCell ref="F22:F23"/>
    <mergeCell ref="C22:C23"/>
    <mergeCell ref="D22:D23"/>
    <mergeCell ref="A26:A27"/>
    <mergeCell ref="B26:B27"/>
    <mergeCell ref="C26:C27"/>
    <mergeCell ref="D26:D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E14:E15"/>
    <mergeCell ref="F14:F15"/>
    <mergeCell ref="C14:C15"/>
    <mergeCell ref="D14:D15"/>
    <mergeCell ref="A18:A19"/>
    <mergeCell ref="B18:B19"/>
    <mergeCell ref="C18:C19"/>
    <mergeCell ref="D18:D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E6:E7"/>
    <mergeCell ref="F6:F7"/>
    <mergeCell ref="C6:C7"/>
    <mergeCell ref="D6:D7"/>
    <mergeCell ref="A10:A11"/>
    <mergeCell ref="B10:B11"/>
    <mergeCell ref="C10:C11"/>
    <mergeCell ref="D10:D11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G40:G41"/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C40:C41"/>
    <mergeCell ref="D40:D41"/>
    <mergeCell ref="E40:E41"/>
    <mergeCell ref="F40:F4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2011-11-24T15:57:06Z</cp:lastPrinted>
  <dcterms:created xsi:type="dcterms:W3CDTF">1996-10-08T23:32:33Z</dcterms:created>
  <dcterms:modified xsi:type="dcterms:W3CDTF">2011-11-24T16:54:49Z</dcterms:modified>
  <cp:category/>
  <cp:version/>
  <cp:contentType/>
  <cp:contentStatus/>
</cp:coreProperties>
</file>