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885" yWindow="65416" windowWidth="13545" windowHeight="7980" activeTab="3"/>
  </bookViews>
  <sheets>
    <sheet name="полуфинал" sheetId="1" r:id="rId1"/>
    <sheet name="пр.взв." sheetId="2" r:id="rId2"/>
    <sheet name="наградной лист" sheetId="3" r:id="rId3"/>
    <sheet name="пр.хода" sheetId="4" r:id="rId4"/>
  </sheets>
  <externalReferences>
    <externalReference r:id="rId7"/>
    <externalReference r:id="rId8"/>
  </externalReferences>
  <definedNames>
    <definedName name="_xlnm.Print_Area" localSheetId="3">'пр.хода'!$A$1:$AC$83</definedName>
  </definedNames>
  <calcPr fullCalcOnLoad="1"/>
</workbook>
</file>

<file path=xl/sharedStrings.xml><?xml version="1.0" encoding="utf-8"?>
<sst xmlns="http://schemas.openxmlformats.org/spreadsheetml/2006/main" count="94" uniqueCount="53">
  <si>
    <t>№ j</t>
  </si>
  <si>
    <t>Name</t>
  </si>
  <si>
    <t>Yob., Rank</t>
  </si>
  <si>
    <t>№ or</t>
  </si>
  <si>
    <t>Meetings</t>
  </si>
  <si>
    <t>Color</t>
  </si>
  <si>
    <t>Country</t>
  </si>
  <si>
    <t>Score</t>
  </si>
  <si>
    <t>Result</t>
  </si>
  <si>
    <t>Referee</t>
  </si>
  <si>
    <t>r</t>
  </si>
  <si>
    <t>НM</t>
  </si>
  <si>
    <t>A</t>
  </si>
  <si>
    <t>b</t>
  </si>
  <si>
    <t>LJ</t>
  </si>
  <si>
    <t>"A"</t>
  </si>
  <si>
    <t>I p</t>
  </si>
  <si>
    <t>II p</t>
  </si>
  <si>
    <t>III p</t>
  </si>
  <si>
    <t>Points</t>
  </si>
  <si>
    <t>Time</t>
  </si>
  <si>
    <t>"Б"</t>
  </si>
  <si>
    <t>ВСЕРОССИЙСКАЯ ФЕДЕРАЦИЯ САМБО</t>
  </si>
  <si>
    <t xml:space="preserve">ПРОТОКОЛ ХОДА СОРЕВНОВАНИЙ </t>
  </si>
  <si>
    <t>КОМАНДА</t>
  </si>
  <si>
    <t>№ п/ж</t>
  </si>
  <si>
    <t>место</t>
  </si>
  <si>
    <t>№п/п</t>
  </si>
  <si>
    <t>Команда</t>
  </si>
  <si>
    <t>ПРОТОКОЛ ВЗВЕШИВАНИЯ</t>
  </si>
  <si>
    <t>Тренер победителя:</t>
  </si>
  <si>
    <t>Награждение проводят:</t>
  </si>
  <si>
    <t>НАГРАДНОЙ ЛИСТ</t>
  </si>
  <si>
    <t>ПРОТОКОЛ ФИНАЛЬНЫХ ВСТРЕЧ</t>
  </si>
  <si>
    <t>ВСТРЕЧИ  за 3-е место</t>
  </si>
  <si>
    <t>ФИНАЛ</t>
  </si>
  <si>
    <t>А.В.Горбунов</t>
  </si>
  <si>
    <t>Новороссийск</t>
  </si>
  <si>
    <t>Мурманск</t>
  </si>
  <si>
    <t>Одесса</t>
  </si>
  <si>
    <t>Волгоград</t>
  </si>
  <si>
    <t>Минск</t>
  </si>
  <si>
    <t>С-Петербург</t>
  </si>
  <si>
    <t>Москва</t>
  </si>
  <si>
    <t>Тула</t>
  </si>
  <si>
    <t>Керчь</t>
  </si>
  <si>
    <t>Смоленск</t>
  </si>
  <si>
    <t>7</t>
  </si>
  <si>
    <t>8</t>
  </si>
  <si>
    <t>9</t>
  </si>
  <si>
    <t>6</t>
  </si>
  <si>
    <t>5 8</t>
  </si>
  <si>
    <t>9 10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</si>
</sst>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color indexed="10"/>
      <name val="CyrillicOld"/>
      <family val="0"/>
    </font>
    <font>
      <b/>
      <sz val="14"/>
      <name val="a_AvanteTck"/>
      <family val="2"/>
    </font>
    <font>
      <b/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15" applyFont="1" applyBorder="1" applyAlignment="1">
      <alignment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0" applyNumberFormat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10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3" fillId="0" borderId="9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5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5" fillId="0" borderId="0" xfId="15" applyFont="1" applyBorder="1" applyAlignment="1">
      <alignment horizontal="left"/>
    </xf>
    <xf numFmtId="0" fontId="14" fillId="0" borderId="0" xfId="0" applyFont="1" applyAlignment="1">
      <alignment/>
    </xf>
    <xf numFmtId="0" fontId="10" fillId="0" borderId="0" xfId="15" applyFont="1" applyAlignment="1">
      <alignment/>
    </xf>
    <xf numFmtId="0" fontId="14" fillId="0" borderId="0" xfId="15" applyFont="1" applyBorder="1" applyAlignment="1">
      <alignment/>
    </xf>
    <xf numFmtId="0" fontId="6" fillId="0" borderId="0" xfId="15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15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49" fontId="18" fillId="0" borderId="17" xfId="0" applyNumberFormat="1" applyFont="1" applyFill="1" applyBorder="1" applyAlignment="1">
      <alignment vertical="center" wrapText="1"/>
    </xf>
    <xf numFmtId="0" fontId="12" fillId="0" borderId="17" xfId="15" applyFont="1" applyFill="1" applyBorder="1" applyAlignment="1">
      <alignment vertical="center" wrapText="1"/>
    </xf>
    <xf numFmtId="0" fontId="7" fillId="0" borderId="17" xfId="15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15" applyFont="1" applyFill="1" applyBorder="1" applyAlignment="1">
      <alignment vertical="center" wrapText="1"/>
    </xf>
    <xf numFmtId="0" fontId="7" fillId="0" borderId="0" xfId="15" applyFont="1" applyFill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178" fontId="20" fillId="0" borderId="7" xfId="16" applyFont="1" applyBorder="1" applyAlignment="1">
      <alignment horizontal="center" vertical="center" wrapText="1"/>
    </xf>
    <xf numFmtId="178" fontId="20" fillId="0" borderId="18" xfId="16" applyFont="1" applyBorder="1" applyAlignment="1">
      <alignment horizontal="center" vertical="center" wrapText="1"/>
    </xf>
    <xf numFmtId="49" fontId="20" fillId="0" borderId="19" xfId="16" applyNumberFormat="1" applyFont="1" applyBorder="1" applyAlignment="1">
      <alignment horizontal="center" vertical="center" wrapText="1"/>
    </xf>
    <xf numFmtId="0" fontId="20" fillId="0" borderId="20" xfId="16" applyNumberFormat="1" applyFont="1" applyBorder="1" applyAlignment="1">
      <alignment horizontal="center" vertical="center" wrapText="1"/>
    </xf>
    <xf numFmtId="178" fontId="21" fillId="2" borderId="21" xfId="16" applyFont="1" applyFill="1" applyBorder="1" applyAlignment="1">
      <alignment horizontal="center" vertical="center" wrapText="1"/>
    </xf>
    <xf numFmtId="178" fontId="21" fillId="2" borderId="18" xfId="16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8" fontId="20" fillId="0" borderId="11" xfId="16" applyFont="1" applyBorder="1" applyAlignment="1">
      <alignment horizontal="center" vertical="center" wrapText="1"/>
    </xf>
    <xf numFmtId="178" fontId="20" fillId="0" borderId="24" xfId="16" applyFont="1" applyBorder="1" applyAlignment="1">
      <alignment horizontal="center" vertical="center" wrapText="1"/>
    </xf>
    <xf numFmtId="178" fontId="20" fillId="0" borderId="25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78" fontId="21" fillId="3" borderId="7" xfId="16" applyFont="1" applyFill="1" applyBorder="1" applyAlignment="1">
      <alignment horizontal="center" vertical="center" wrapText="1"/>
    </xf>
    <xf numFmtId="178" fontId="21" fillId="3" borderId="18" xfId="16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14" fillId="4" borderId="27" xfId="15" applyFont="1" applyFill="1" applyBorder="1" applyAlignment="1" applyProtection="1">
      <alignment horizontal="center" vertical="center" wrapText="1"/>
      <protection/>
    </xf>
    <xf numFmtId="0" fontId="14" fillId="4" borderId="4" xfId="15" applyFont="1" applyFill="1" applyBorder="1" applyAlignment="1" applyProtection="1">
      <alignment horizontal="center" vertical="center" wrapText="1"/>
      <protection/>
    </xf>
    <xf numFmtId="0" fontId="14" fillId="4" borderId="28" xfId="15" applyFont="1" applyFill="1" applyBorder="1" applyAlignment="1" applyProtection="1">
      <alignment horizontal="center" vertical="center" wrapText="1"/>
      <protection/>
    </xf>
    <xf numFmtId="0" fontId="0" fillId="0" borderId="17" xfId="15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0" fontId="25" fillId="5" borderId="29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7" xfId="15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textRotation="90"/>
    </xf>
    <xf numFmtId="0" fontId="23" fillId="6" borderId="9" xfId="0" applyFont="1" applyFill="1" applyBorder="1" applyAlignment="1">
      <alignment horizontal="center" vertical="center" textRotation="90"/>
    </xf>
    <xf numFmtId="0" fontId="5" fillId="6" borderId="2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center" wrapText="1"/>
    </xf>
    <xf numFmtId="0" fontId="29" fillId="0" borderId="21" xfId="15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1" xfId="15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9" fillId="0" borderId="21" xfId="15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8" borderId="2" xfId="0" applyNumberFormat="1" applyFont="1" applyFill="1" applyBorder="1" applyAlignment="1">
      <alignment horizontal="center" vertical="center" wrapText="1"/>
    </xf>
    <xf numFmtId="0" fontId="2" fillId="8" borderId="9" xfId="0" applyNumberFormat="1" applyFont="1" applyFill="1" applyBorder="1" applyAlignment="1">
      <alignment horizontal="center" vertical="center" wrapText="1"/>
    </xf>
    <xf numFmtId="0" fontId="6" fillId="0" borderId="34" xfId="15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6" fillId="0" borderId="35" xfId="15" applyNumberFormat="1" applyFont="1" applyFill="1" applyBorder="1" applyAlignment="1">
      <alignment horizontal="center" vertical="center" wrapText="1"/>
    </xf>
    <xf numFmtId="0" fontId="7" fillId="0" borderId="21" xfId="15" applyFont="1" applyFill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2" fillId="0" borderId="7" xfId="15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1" xfId="15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23</xdr:row>
      <xdr:rowOff>0</xdr:rowOff>
    </xdr:from>
    <xdr:to>
      <xdr:col>1</xdr:col>
      <xdr:colOff>419100</xdr:colOff>
      <xdr:row>23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75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314325</xdr:colOff>
      <xdr:row>20</xdr:row>
      <xdr:rowOff>0</xdr:rowOff>
    </xdr:from>
    <xdr:to>
      <xdr:col>18</xdr:col>
      <xdr:colOff>314325</xdr:colOff>
      <xdr:row>20</xdr:row>
      <xdr:rowOff>0</xdr:rowOff>
    </xdr:to>
    <xdr:sp>
      <xdr:nvSpPr>
        <xdr:cNvPr id="2" name="Line 26"/>
        <xdr:cNvSpPr>
          <a:spLocks/>
        </xdr:cNvSpPr>
      </xdr:nvSpPr>
      <xdr:spPr>
        <a:xfrm>
          <a:off x="89249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20</xdr:row>
      <xdr:rowOff>0</xdr:rowOff>
    </xdr:from>
    <xdr:to>
      <xdr:col>18</xdr:col>
      <xdr:colOff>323850</xdr:colOff>
      <xdr:row>20</xdr:row>
      <xdr:rowOff>0</xdr:rowOff>
    </xdr:to>
    <xdr:sp>
      <xdr:nvSpPr>
        <xdr:cNvPr id="3" name="Line 27"/>
        <xdr:cNvSpPr>
          <a:spLocks/>
        </xdr:cNvSpPr>
      </xdr:nvSpPr>
      <xdr:spPr>
        <a:xfrm>
          <a:off x="893445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438150</xdr:colOff>
      <xdr:row>20</xdr:row>
      <xdr:rowOff>0</xdr:rowOff>
    </xdr:from>
    <xdr:to>
      <xdr:col>17</xdr:col>
      <xdr:colOff>438150</xdr:colOff>
      <xdr:row>20</xdr:row>
      <xdr:rowOff>0</xdr:rowOff>
    </xdr:to>
    <xdr:sp>
      <xdr:nvSpPr>
        <xdr:cNvPr id="4" name="Line 30"/>
        <xdr:cNvSpPr>
          <a:spLocks/>
        </xdr:cNvSpPr>
      </xdr:nvSpPr>
      <xdr:spPr>
        <a:xfrm>
          <a:off x="85344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409575</xdr:colOff>
      <xdr:row>20</xdr:row>
      <xdr:rowOff>0</xdr:rowOff>
    </xdr:from>
    <xdr:to>
      <xdr:col>17</xdr:col>
      <xdr:colOff>409575</xdr:colOff>
      <xdr:row>20</xdr:row>
      <xdr:rowOff>0</xdr:rowOff>
    </xdr:to>
    <xdr:sp>
      <xdr:nvSpPr>
        <xdr:cNvPr id="5" name="Line 31"/>
        <xdr:cNvSpPr>
          <a:spLocks/>
        </xdr:cNvSpPr>
      </xdr:nvSpPr>
      <xdr:spPr>
        <a:xfrm>
          <a:off x="8505825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161925</xdr:colOff>
      <xdr:row>43</xdr:row>
      <xdr:rowOff>133350</xdr:rowOff>
    </xdr:from>
    <xdr:to>
      <xdr:col>23</xdr:col>
      <xdr:colOff>571500</xdr:colOff>
      <xdr:row>43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1668125" y="80391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152400</xdr:colOff>
      <xdr:row>1</xdr:row>
      <xdr:rowOff>285750</xdr:rowOff>
    </xdr:to>
    <xdr:pic>
      <xdr:nvPicPr>
        <xdr:cNvPr id="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XI Международный юношеский турнир по самбо "Победа" среди команд городов-героев</v>
          </cell>
        </row>
        <row r="3">
          <cell r="A3" t="str">
            <v>04-06 мая 2011г. Москва</v>
          </cell>
        </row>
        <row r="11">
          <cell r="A11" t="str">
            <v>Гл. судья, судья МК</v>
          </cell>
          <cell r="G11" t="str">
            <v>А.В.Горбунов</v>
          </cell>
        </row>
        <row r="12">
          <cell r="G12" t="str">
            <v>/Омск/</v>
          </cell>
        </row>
        <row r="13">
          <cell r="A13" t="str">
            <v>Гл. секретарь, судья РК</v>
          </cell>
          <cell r="G13" t="str">
            <v>А.В.Поляков</v>
          </cell>
        </row>
        <row r="14">
          <cell r="G14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9">
      <selection activeCell="K27" sqref="K2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24" t="str">
        <f>'пр.хода'!A1</f>
        <v>ВСЕРОССИЙСКАЯ ФЕДЕРАЦИЯ САМБО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4.75" customHeight="1">
      <c r="A2" s="125" t="s">
        <v>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27.75" customHeight="1">
      <c r="A3" s="127" t="str">
        <f>'пр.хода'!B3</f>
        <v>XI Международный юношеский турнир по самбо "Победа" среди команд городов-героев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27.75" customHeight="1" thickBot="1">
      <c r="A4" s="129" t="s">
        <v>34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26.25" thickBot="1">
      <c r="A5" s="28" t="s">
        <v>4</v>
      </c>
      <c r="B5" s="29" t="s">
        <v>0</v>
      </c>
      <c r="C5" s="30" t="s">
        <v>5</v>
      </c>
      <c r="D5" s="29" t="s">
        <v>1</v>
      </c>
      <c r="E5" s="31" t="s">
        <v>2</v>
      </c>
      <c r="F5" s="25" t="s">
        <v>6</v>
      </c>
      <c r="G5" s="32" t="s">
        <v>19</v>
      </c>
      <c r="H5" s="32" t="s">
        <v>7</v>
      </c>
      <c r="I5" s="32" t="s">
        <v>8</v>
      </c>
      <c r="J5" s="30" t="s">
        <v>20</v>
      </c>
      <c r="K5" s="32" t="s">
        <v>9</v>
      </c>
    </row>
    <row r="6" spans="1:11" ht="19.5" customHeight="1">
      <c r="A6" s="118">
        <v>1</v>
      </c>
      <c r="B6" s="104" t="e">
        <f>'пр.хода'!#REF!</f>
        <v>#REF!</v>
      </c>
      <c r="C6" s="121" t="s">
        <v>10</v>
      </c>
      <c r="D6" s="108" t="e">
        <f>VLOOKUP(B6,'пр.взв.'!B4:C35,2,FALSE)</f>
        <v>#REF!</v>
      </c>
      <c r="E6" s="112" t="e">
        <f>VLOOKUP(B6,'пр.взв.'!B4:C35,3,FALSE)</f>
        <v>#REF!</v>
      </c>
      <c r="F6" s="110" t="e">
        <f>VLOOKUP(B6,'пр.взв.'!B4:C35,4,FALSE)</f>
        <v>#REF!</v>
      </c>
      <c r="G6" s="116"/>
      <c r="H6" s="102"/>
      <c r="I6" s="116"/>
      <c r="J6" s="102"/>
      <c r="K6" s="33" t="s">
        <v>11</v>
      </c>
    </row>
    <row r="7" spans="1:11" ht="19.5" customHeight="1" thickBot="1">
      <c r="A7" s="119"/>
      <c r="B7" s="105"/>
      <c r="C7" s="122"/>
      <c r="D7" s="109"/>
      <c r="E7" s="113"/>
      <c r="F7" s="111"/>
      <c r="G7" s="115"/>
      <c r="H7" s="103"/>
      <c r="I7" s="115"/>
      <c r="J7" s="103"/>
      <c r="K7" s="34" t="s">
        <v>12</v>
      </c>
    </row>
    <row r="8" spans="1:11" ht="19.5" customHeight="1">
      <c r="A8" s="119"/>
      <c r="B8" s="104" t="e">
        <f>'пр.хода'!#REF!</f>
        <v>#REF!</v>
      </c>
      <c r="C8" s="106" t="s">
        <v>13</v>
      </c>
      <c r="D8" s="123" t="e">
        <f>VLOOKUP(B8,'пр.взв.'!B4:C35,2,FALSE)</f>
        <v>#REF!</v>
      </c>
      <c r="E8" s="112" t="e">
        <f>VLOOKUP(B8,'пр.взв.'!B4:C35,3,FALSE)</f>
        <v>#REF!</v>
      </c>
      <c r="F8" s="112" t="e">
        <f>VLOOKUP(B8,'пр.взв.'!B4:C35,4,FALSE)</f>
        <v>#REF!</v>
      </c>
      <c r="G8" s="114"/>
      <c r="H8" s="102"/>
      <c r="I8" s="116"/>
      <c r="J8" s="102"/>
      <c r="K8" s="34" t="s">
        <v>14</v>
      </c>
    </row>
    <row r="9" spans="1:11" ht="19.5" customHeight="1" thickBot="1">
      <c r="A9" s="120"/>
      <c r="B9" s="105"/>
      <c r="C9" s="107"/>
      <c r="D9" s="100"/>
      <c r="E9" s="113"/>
      <c r="F9" s="113"/>
      <c r="G9" s="115"/>
      <c r="H9" s="103"/>
      <c r="I9" s="115"/>
      <c r="J9" s="103"/>
      <c r="K9" s="35"/>
    </row>
    <row r="10" spans="1:11" ht="13.5" thickBot="1">
      <c r="A10" s="36"/>
      <c r="B10" s="36"/>
      <c r="C10" s="37"/>
      <c r="D10" s="36"/>
      <c r="E10" s="38"/>
      <c r="F10" s="36"/>
      <c r="G10" s="36"/>
      <c r="H10" s="36"/>
      <c r="I10" s="36"/>
      <c r="J10" s="36"/>
      <c r="K10" s="36"/>
    </row>
    <row r="11" spans="1:11" ht="26.25" thickBot="1">
      <c r="A11" s="39" t="s">
        <v>4</v>
      </c>
      <c r="B11" s="29" t="s">
        <v>0</v>
      </c>
      <c r="C11" s="30" t="s">
        <v>5</v>
      </c>
      <c r="D11" s="29" t="s">
        <v>1</v>
      </c>
      <c r="E11" s="31" t="s">
        <v>2</v>
      </c>
      <c r="F11" s="25" t="s">
        <v>6</v>
      </c>
      <c r="G11" s="32" t="s">
        <v>19</v>
      </c>
      <c r="H11" s="32" t="s">
        <v>7</v>
      </c>
      <c r="I11" s="32" t="s">
        <v>8</v>
      </c>
      <c r="J11" s="30" t="s">
        <v>20</v>
      </c>
      <c r="K11" s="32" t="s">
        <v>9</v>
      </c>
    </row>
    <row r="12" spans="1:11" ht="19.5" customHeight="1">
      <c r="A12" s="118">
        <v>2</v>
      </c>
      <c r="B12" s="104" t="e">
        <f>'пр.хода'!#REF!</f>
        <v>#REF!</v>
      </c>
      <c r="C12" s="121" t="s">
        <v>10</v>
      </c>
      <c r="D12" s="108" t="e">
        <f>VLOOKUP(B12,'пр.взв.'!B10:C41,2,FALSE)</f>
        <v>#REF!</v>
      </c>
      <c r="E12" s="112" t="e">
        <f>VLOOKUP(B12,'пр.взв.'!B10:C41,3,FALSE)</f>
        <v>#REF!</v>
      </c>
      <c r="F12" s="110" t="e">
        <f>VLOOKUP(B12,'пр.взв.'!B10:C41,4,FALSE)</f>
        <v>#REF!</v>
      </c>
      <c r="G12" s="116"/>
      <c r="H12" s="102"/>
      <c r="I12" s="116"/>
      <c r="J12" s="102"/>
      <c r="K12" s="33" t="s">
        <v>11</v>
      </c>
    </row>
    <row r="13" spans="1:11" ht="19.5" customHeight="1" thickBot="1">
      <c r="A13" s="119"/>
      <c r="B13" s="105"/>
      <c r="C13" s="122"/>
      <c r="D13" s="109"/>
      <c r="E13" s="113"/>
      <c r="F13" s="111"/>
      <c r="G13" s="115"/>
      <c r="H13" s="103"/>
      <c r="I13" s="115"/>
      <c r="J13" s="103"/>
      <c r="K13" s="34" t="s">
        <v>12</v>
      </c>
    </row>
    <row r="14" spans="1:11" ht="19.5" customHeight="1">
      <c r="A14" s="119"/>
      <c r="B14" s="104" t="e">
        <f>'пр.хода'!#REF!</f>
        <v>#REF!</v>
      </c>
      <c r="C14" s="106" t="s">
        <v>13</v>
      </c>
      <c r="D14" s="123" t="e">
        <f>VLOOKUP(B14,'пр.взв.'!B10:C41,2,FALSE)</f>
        <v>#REF!</v>
      </c>
      <c r="E14" s="112" t="e">
        <f>VLOOKUP(B14,'пр.взв.'!B10:C41,3,FALSE)</f>
        <v>#REF!</v>
      </c>
      <c r="F14" s="112" t="e">
        <f>VLOOKUP(B14,'пр.взв.'!B10:C41,4,FALSE)</f>
        <v>#REF!</v>
      </c>
      <c r="G14" s="114"/>
      <c r="H14" s="102"/>
      <c r="I14" s="116"/>
      <c r="J14" s="102"/>
      <c r="K14" s="34" t="s">
        <v>14</v>
      </c>
    </row>
    <row r="15" spans="1:11" ht="19.5" customHeight="1" thickBot="1">
      <c r="A15" s="120"/>
      <c r="B15" s="105"/>
      <c r="C15" s="107"/>
      <c r="D15" s="100"/>
      <c r="E15" s="113"/>
      <c r="F15" s="113"/>
      <c r="G15" s="115"/>
      <c r="H15" s="103"/>
      <c r="I15" s="115"/>
      <c r="J15" s="103"/>
      <c r="K15" s="35"/>
    </row>
    <row r="16" spans="1:11" ht="15.75">
      <c r="A16" s="40"/>
      <c r="B16" s="41"/>
      <c r="C16" s="42"/>
      <c r="D16" s="42"/>
      <c r="E16" s="42"/>
      <c r="F16" s="43"/>
      <c r="G16" s="41"/>
      <c r="H16" s="41"/>
      <c r="I16" s="44"/>
      <c r="J16" s="45"/>
      <c r="K16" s="36"/>
    </row>
    <row r="17" spans="1:11" ht="16.5" thickBot="1">
      <c r="A17" s="117" t="s">
        <v>35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ht="26.25" thickBot="1">
      <c r="A18" s="39" t="s">
        <v>4</v>
      </c>
      <c r="B18" s="29" t="s">
        <v>0</v>
      </c>
      <c r="C18" s="30" t="s">
        <v>5</v>
      </c>
      <c r="D18" s="29" t="s">
        <v>1</v>
      </c>
      <c r="E18" s="31" t="s">
        <v>2</v>
      </c>
      <c r="F18" s="25" t="s">
        <v>6</v>
      </c>
      <c r="G18" s="32" t="s">
        <v>19</v>
      </c>
      <c r="H18" s="32" t="s">
        <v>7</v>
      </c>
      <c r="I18" s="32" t="s">
        <v>8</v>
      </c>
      <c r="J18" s="30" t="s">
        <v>20</v>
      </c>
      <c r="K18" s="32" t="s">
        <v>9</v>
      </c>
    </row>
    <row r="19" spans="1:11" ht="19.5" customHeight="1">
      <c r="A19" s="118"/>
      <c r="B19" s="104">
        <f>'пр.хода'!$I$14</f>
        <v>0</v>
      </c>
      <c r="C19" s="121" t="s">
        <v>10</v>
      </c>
      <c r="D19" s="108" t="e">
        <f>VLOOKUP(B19,'пр.взв.'!B4:C35,2,FALSE)</f>
        <v>#N/A</v>
      </c>
      <c r="E19" s="112" t="e">
        <f>VLOOKUP(B19,'пр.взв.'!B4:C35,3,FALSE)</f>
        <v>#N/A</v>
      </c>
      <c r="F19" s="110" t="e">
        <f>VLOOKUP(B19,'пр.взв.'!B4:C35,4,FALSE)</f>
        <v>#N/A</v>
      </c>
      <c r="G19" s="116"/>
      <c r="H19" s="102"/>
      <c r="I19" s="116"/>
      <c r="J19" s="102"/>
      <c r="K19" s="33" t="s">
        <v>11</v>
      </c>
    </row>
    <row r="20" spans="1:11" ht="19.5" customHeight="1" thickBot="1">
      <c r="A20" s="119"/>
      <c r="B20" s="105"/>
      <c r="C20" s="122"/>
      <c r="D20" s="109"/>
      <c r="E20" s="113"/>
      <c r="F20" s="111"/>
      <c r="G20" s="115"/>
      <c r="H20" s="103"/>
      <c r="I20" s="115"/>
      <c r="J20" s="103"/>
      <c r="K20" s="34" t="s">
        <v>12</v>
      </c>
    </row>
    <row r="21" spans="1:11" ht="19.5" customHeight="1">
      <c r="A21" s="119"/>
      <c r="B21" s="104">
        <f>'пр.хода'!$I$32</f>
        <v>0</v>
      </c>
      <c r="C21" s="106" t="s">
        <v>13</v>
      </c>
      <c r="D21" s="108" t="e">
        <f>VLOOKUP(B21,'пр.взв.'!B4:C35,2,FALSE)</f>
        <v>#N/A</v>
      </c>
      <c r="E21" s="110" t="e">
        <f>VLOOKUP(B21,'пр.взв.'!B4:C35,3,FALSE)</f>
        <v>#N/A</v>
      </c>
      <c r="F21" s="112" t="e">
        <f>VLOOKUP(B21,'пр.взв.'!B4:C35,4,FALSE)</f>
        <v>#N/A</v>
      </c>
      <c r="G21" s="114"/>
      <c r="H21" s="102"/>
      <c r="I21" s="116"/>
      <c r="J21" s="102"/>
      <c r="K21" s="34" t="s">
        <v>14</v>
      </c>
    </row>
    <row r="22" spans="1:11" ht="19.5" customHeight="1" thickBot="1">
      <c r="A22" s="120"/>
      <c r="B22" s="105"/>
      <c r="C22" s="107"/>
      <c r="D22" s="109"/>
      <c r="E22" s="111"/>
      <c r="F22" s="113"/>
      <c r="G22" s="115"/>
      <c r="H22" s="103"/>
      <c r="I22" s="115"/>
      <c r="J22" s="103"/>
      <c r="K22" s="35"/>
    </row>
    <row r="23" ht="24" customHeight="1"/>
    <row r="24" spans="1:11" ht="15">
      <c r="A24" s="15" t="str">
        <f>'[2]реквизиты'!$A$11</f>
        <v>Гл. судья, судья МК</v>
      </c>
      <c r="B24" s="16"/>
      <c r="C24" s="16"/>
      <c r="D24" s="16"/>
      <c r="E24" s="2"/>
      <c r="F24" s="57"/>
      <c r="H24" s="101" t="str">
        <f>'[2]реквизиты'!$G$11</f>
        <v>А.В.Горбунов</v>
      </c>
      <c r="I24" s="101"/>
      <c r="J24" s="101"/>
      <c r="K24" t="str">
        <f>'[2]реквизиты'!$G$12</f>
        <v>/Омск/</v>
      </c>
    </row>
    <row r="25" spans="1:8" ht="15">
      <c r="A25" s="16"/>
      <c r="B25" s="16"/>
      <c r="C25" s="16"/>
      <c r="D25" s="16"/>
      <c r="E25" s="2"/>
      <c r="F25" s="7"/>
      <c r="G25" s="2"/>
      <c r="H25" s="58"/>
    </row>
    <row r="26" spans="1:11" ht="27.75" customHeight="1">
      <c r="A26" s="15" t="str">
        <f>'[2]реквизиты'!$A$13</f>
        <v>Гл. секретарь, судья РК</v>
      </c>
      <c r="C26" s="2"/>
      <c r="D26" s="2"/>
      <c r="E26" s="2"/>
      <c r="F26" s="2"/>
      <c r="H26" s="101" t="str">
        <f>'[2]реквизиты'!$G$13</f>
        <v>А.В.Поляков</v>
      </c>
      <c r="I26" s="101"/>
      <c r="J26" s="101"/>
      <c r="K26" t="str">
        <f>'[2]реквизиты'!$G$14</f>
        <v>/Рязань/</v>
      </c>
    </row>
  </sheetData>
  <mergeCells count="64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E12:E13"/>
    <mergeCell ref="F12:F13"/>
    <mergeCell ref="G12:G13"/>
    <mergeCell ref="H12:H13"/>
    <mergeCell ref="E14:E15"/>
    <mergeCell ref="F14:F15"/>
    <mergeCell ref="G14:G15"/>
    <mergeCell ref="H14:H15"/>
    <mergeCell ref="H19:H20"/>
    <mergeCell ref="I19:I20"/>
    <mergeCell ref="I12:I13"/>
    <mergeCell ref="J12:J13"/>
    <mergeCell ref="I14:I15"/>
    <mergeCell ref="J14:J15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41"/>
  <sheetViews>
    <sheetView workbookViewId="0" topLeftCell="A3">
      <selection activeCell="G29" sqref="G2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37.8515625" style="0" customWidth="1"/>
  </cols>
  <sheetData>
    <row r="1" spans="1:3" ht="30" customHeight="1" thickBot="1">
      <c r="A1" s="140" t="s">
        <v>29</v>
      </c>
      <c r="B1" s="140"/>
      <c r="C1" s="140"/>
    </row>
    <row r="2" spans="1:3" ht="12.75" customHeight="1">
      <c r="A2" s="136" t="s">
        <v>27</v>
      </c>
      <c r="B2" s="138" t="s">
        <v>25</v>
      </c>
      <c r="C2" s="136" t="s">
        <v>28</v>
      </c>
    </row>
    <row r="3" spans="1:3" ht="12.75" customHeight="1" thickBot="1">
      <c r="A3" s="137" t="s">
        <v>3</v>
      </c>
      <c r="B3" s="139"/>
      <c r="C3" s="137" t="s">
        <v>1</v>
      </c>
    </row>
    <row r="4" spans="1:3" ht="12.75" customHeight="1">
      <c r="A4" s="130">
        <v>1</v>
      </c>
      <c r="B4" s="131">
        <v>1</v>
      </c>
      <c r="C4" s="132" t="s">
        <v>37</v>
      </c>
    </row>
    <row r="5" spans="1:3" ht="12.75" customHeight="1">
      <c r="A5" s="130"/>
      <c r="B5" s="131"/>
      <c r="C5" s="132"/>
    </row>
    <row r="6" spans="1:3" ht="12.75" customHeight="1">
      <c r="A6" s="130">
        <v>2</v>
      </c>
      <c r="B6" s="131">
        <v>2</v>
      </c>
      <c r="C6" s="132" t="s">
        <v>38</v>
      </c>
    </row>
    <row r="7" spans="1:3" ht="12.75" customHeight="1">
      <c r="A7" s="130"/>
      <c r="B7" s="131"/>
      <c r="C7" s="132"/>
    </row>
    <row r="8" spans="1:3" ht="15" customHeight="1">
      <c r="A8" s="130">
        <v>3</v>
      </c>
      <c r="B8" s="131">
        <v>3</v>
      </c>
      <c r="C8" s="132" t="s">
        <v>39</v>
      </c>
    </row>
    <row r="9" spans="1:3" ht="12.75" customHeight="1">
      <c r="A9" s="130"/>
      <c r="B9" s="131"/>
      <c r="C9" s="132"/>
    </row>
    <row r="10" spans="1:3" ht="15" customHeight="1">
      <c r="A10" s="130">
        <v>4</v>
      </c>
      <c r="B10" s="131">
        <v>4</v>
      </c>
      <c r="C10" s="132" t="s">
        <v>40</v>
      </c>
    </row>
    <row r="11" spans="1:3" ht="15" customHeight="1">
      <c r="A11" s="130"/>
      <c r="B11" s="131"/>
      <c r="C11" s="132"/>
    </row>
    <row r="12" spans="1:3" ht="15.75" customHeight="1">
      <c r="A12" s="130">
        <v>5</v>
      </c>
      <c r="B12" s="131">
        <v>5</v>
      </c>
      <c r="C12" s="132" t="s">
        <v>41</v>
      </c>
    </row>
    <row r="13" spans="1:3" ht="12.75" customHeight="1">
      <c r="A13" s="130"/>
      <c r="B13" s="131"/>
      <c r="C13" s="132"/>
    </row>
    <row r="14" spans="1:3" ht="15" customHeight="1">
      <c r="A14" s="130">
        <v>6</v>
      </c>
      <c r="B14" s="131">
        <v>6</v>
      </c>
      <c r="C14" s="132" t="s">
        <v>42</v>
      </c>
    </row>
    <row r="15" spans="1:3" ht="12.75" customHeight="1">
      <c r="A15" s="130"/>
      <c r="B15" s="131"/>
      <c r="C15" s="132"/>
    </row>
    <row r="16" spans="1:3" ht="15" customHeight="1">
      <c r="A16" s="130">
        <v>7</v>
      </c>
      <c r="B16" s="131">
        <v>7</v>
      </c>
      <c r="C16" s="132" t="s">
        <v>43</v>
      </c>
    </row>
    <row r="17" spans="1:3" ht="12.75" customHeight="1">
      <c r="A17" s="130"/>
      <c r="B17" s="131"/>
      <c r="C17" s="132"/>
    </row>
    <row r="18" spans="1:3" ht="15" customHeight="1">
      <c r="A18" s="130">
        <v>8</v>
      </c>
      <c r="B18" s="131">
        <v>8</v>
      </c>
      <c r="C18" s="132" t="s">
        <v>44</v>
      </c>
    </row>
    <row r="19" spans="1:3" ht="12.75" customHeight="1">
      <c r="A19" s="130"/>
      <c r="B19" s="131"/>
      <c r="C19" s="132"/>
    </row>
    <row r="20" spans="1:3" ht="15" customHeight="1">
      <c r="A20" s="130">
        <v>9</v>
      </c>
      <c r="B20" s="131">
        <v>9</v>
      </c>
      <c r="C20" s="132" t="s">
        <v>45</v>
      </c>
    </row>
    <row r="21" spans="1:3" ht="12.75" customHeight="1">
      <c r="A21" s="130"/>
      <c r="B21" s="131"/>
      <c r="C21" s="132"/>
    </row>
    <row r="22" spans="1:3" ht="15" customHeight="1">
      <c r="A22" s="130">
        <v>10</v>
      </c>
      <c r="B22" s="131">
        <v>10</v>
      </c>
      <c r="C22" s="132" t="s">
        <v>46</v>
      </c>
    </row>
    <row r="23" spans="1:3" ht="12.75" customHeight="1">
      <c r="A23" s="130"/>
      <c r="B23" s="131"/>
      <c r="C23" s="132"/>
    </row>
    <row r="24" spans="1:3" ht="15" customHeight="1">
      <c r="A24" s="130">
        <v>11</v>
      </c>
      <c r="B24" s="131">
        <v>11</v>
      </c>
      <c r="C24" s="132"/>
    </row>
    <row r="25" spans="1:3" ht="12.75" customHeight="1">
      <c r="A25" s="130"/>
      <c r="B25" s="131"/>
      <c r="C25" s="132"/>
    </row>
    <row r="26" spans="1:3" ht="15" customHeight="1">
      <c r="A26" s="130">
        <v>12</v>
      </c>
      <c r="B26" s="131">
        <v>12</v>
      </c>
      <c r="C26" s="132"/>
    </row>
    <row r="27" spans="1:3" ht="12.75" customHeight="1">
      <c r="A27" s="130"/>
      <c r="B27" s="131"/>
      <c r="C27" s="132"/>
    </row>
    <row r="28" spans="1:3" ht="15" customHeight="1">
      <c r="A28" s="130">
        <v>13</v>
      </c>
      <c r="B28" s="131">
        <v>13</v>
      </c>
      <c r="C28" s="132"/>
    </row>
    <row r="29" spans="1:3" ht="15.75" customHeight="1">
      <c r="A29" s="130"/>
      <c r="B29" s="131"/>
      <c r="C29" s="132"/>
    </row>
    <row r="30" spans="1:3" ht="15" customHeight="1">
      <c r="A30" s="133"/>
      <c r="B30" s="134"/>
      <c r="C30" s="135"/>
    </row>
    <row r="31" spans="1:3" ht="12.75" customHeight="1">
      <c r="A31" s="133"/>
      <c r="B31" s="134"/>
      <c r="C31" s="135"/>
    </row>
    <row r="32" spans="1:3" ht="15" customHeight="1">
      <c r="A32" s="133"/>
      <c r="B32" s="134"/>
      <c r="C32" s="135"/>
    </row>
    <row r="33" spans="1:3" ht="12.75" customHeight="1">
      <c r="A33" s="133"/>
      <c r="B33" s="134"/>
      <c r="C33" s="135"/>
    </row>
    <row r="34" spans="1:3" ht="15" customHeight="1">
      <c r="A34" s="133"/>
      <c r="B34" s="134"/>
      <c r="C34" s="135"/>
    </row>
    <row r="35" spans="1:3" ht="12.75" customHeight="1">
      <c r="A35" s="133"/>
      <c r="B35" s="134"/>
      <c r="C35" s="135"/>
    </row>
    <row r="36" ht="15" customHeight="1"/>
    <row r="37" ht="15.75" customHeight="1"/>
    <row r="38" spans="1:3" ht="12.75">
      <c r="A38" s="15">
        <f>HYPERLINK('[1]реквизиты'!$A$20)</f>
      </c>
      <c r="B38" s="16"/>
      <c r="C38" s="16"/>
    </row>
    <row r="39" spans="1:3" ht="12.75">
      <c r="A39" s="16"/>
      <c r="B39" s="16"/>
      <c r="C39" s="16"/>
    </row>
    <row r="40" spans="1:3" ht="12.75">
      <c r="A40" s="18">
        <f>HYPERLINK('[1]реквизиты'!$A$22)</f>
      </c>
      <c r="B40" s="16"/>
      <c r="C40" s="16"/>
    </row>
    <row r="41" spans="1:3" ht="12.75">
      <c r="A41" s="1"/>
      <c r="B41" s="1"/>
      <c r="C41" s="1"/>
    </row>
  </sheetData>
  <mergeCells count="52">
    <mergeCell ref="A32:A33"/>
    <mergeCell ref="B32:B33"/>
    <mergeCell ref="C32:C33"/>
    <mergeCell ref="A1:C1"/>
    <mergeCell ref="C28:C29"/>
    <mergeCell ref="C26:C27"/>
    <mergeCell ref="A30:A31"/>
    <mergeCell ref="B30:B31"/>
    <mergeCell ref="C30:C31"/>
    <mergeCell ref="A24:A25"/>
    <mergeCell ref="B24:B25"/>
    <mergeCell ref="C24:C25"/>
    <mergeCell ref="A22:A23"/>
    <mergeCell ref="B22:B23"/>
    <mergeCell ref="C22:C23"/>
    <mergeCell ref="C2:C3"/>
    <mergeCell ref="C4:C5"/>
    <mergeCell ref="A6:A7"/>
    <mergeCell ref="B6:B7"/>
    <mergeCell ref="C6:C7"/>
    <mergeCell ref="A4:A5"/>
    <mergeCell ref="B4:B5"/>
    <mergeCell ref="A2:A3"/>
    <mergeCell ref="B2:B3"/>
    <mergeCell ref="A8:A9"/>
    <mergeCell ref="B8:B9"/>
    <mergeCell ref="C8:C9"/>
    <mergeCell ref="A34:A35"/>
    <mergeCell ref="B34:B35"/>
    <mergeCell ref="C34:C35"/>
    <mergeCell ref="A12:A13"/>
    <mergeCell ref="B12:B13"/>
    <mergeCell ref="C12:C13"/>
    <mergeCell ref="A14:A15"/>
    <mergeCell ref="C18:C19"/>
    <mergeCell ref="C20:C21"/>
    <mergeCell ref="A10:A11"/>
    <mergeCell ref="B10:B11"/>
    <mergeCell ref="C10:C11"/>
    <mergeCell ref="B14:B15"/>
    <mergeCell ref="A16:A17"/>
    <mergeCell ref="B16:B17"/>
    <mergeCell ref="C16:C17"/>
    <mergeCell ref="C14:C15"/>
    <mergeCell ref="A20:A21"/>
    <mergeCell ref="B20:B21"/>
    <mergeCell ref="A18:A19"/>
    <mergeCell ref="B18:B19"/>
    <mergeCell ref="A28:A29"/>
    <mergeCell ref="B28:B29"/>
    <mergeCell ref="A26:A27"/>
    <mergeCell ref="B26:B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39"/>
  <sheetViews>
    <sheetView workbookViewId="0" topLeftCell="A2">
      <selection activeCell="L16" sqref="L16"/>
    </sheetView>
  </sheetViews>
  <sheetFormatPr defaultColWidth="9.140625" defaultRowHeight="12.75"/>
  <sheetData>
    <row r="1" spans="1:8" ht="15.75" thickBot="1">
      <c r="A1" s="141" t="str">
        <f>'пр.хода'!B3</f>
        <v>XI Международный юношеский турнир по самбо "Победа" среди команд городов-героев</v>
      </c>
      <c r="B1" s="142"/>
      <c r="C1" s="142"/>
      <c r="D1" s="142"/>
      <c r="E1" s="142"/>
      <c r="F1" s="142"/>
      <c r="G1" s="142"/>
      <c r="H1" s="143"/>
    </row>
    <row r="2" spans="1:8" ht="12.75">
      <c r="A2" s="144" t="str">
        <f>'пр.хода'!A4</f>
        <v>04-06 мая 2011г. Москва</v>
      </c>
      <c r="B2" s="144"/>
      <c r="C2" s="144"/>
      <c r="D2" s="144"/>
      <c r="E2" s="144"/>
      <c r="F2" s="144"/>
      <c r="G2" s="144"/>
      <c r="H2" s="144"/>
    </row>
    <row r="3" spans="1:8" ht="18">
      <c r="A3" s="145" t="s">
        <v>32</v>
      </c>
      <c r="B3" s="145"/>
      <c r="C3" s="145"/>
      <c r="D3" s="145"/>
      <c r="E3" s="145"/>
      <c r="F3" s="145"/>
      <c r="G3" s="145"/>
      <c r="H3" s="145"/>
    </row>
    <row r="4" spans="1:8" ht="18.75" thickBot="1">
      <c r="A4" s="52"/>
      <c r="B4" s="52"/>
      <c r="C4" s="52"/>
      <c r="D4" s="52"/>
      <c r="E4" s="52"/>
      <c r="F4" s="52"/>
      <c r="G4" s="52"/>
      <c r="H4" s="52"/>
    </row>
    <row r="5" spans="1:10" ht="18" customHeight="1">
      <c r="A5" s="146" t="s">
        <v>16</v>
      </c>
      <c r="B5" s="149" t="str">
        <f>VLOOKUP(J5,'пр.взв.'!B4:C29,2,FALSE)</f>
        <v>Москва</v>
      </c>
      <c r="C5" s="149"/>
      <c r="D5" s="149"/>
      <c r="E5" s="149"/>
      <c r="F5" s="149"/>
      <c r="G5" s="149"/>
      <c r="H5" s="150"/>
      <c r="I5" s="52"/>
      <c r="J5" s="53">
        <f>'пр.хода'!I23</f>
        <v>7</v>
      </c>
    </row>
    <row r="6" spans="1:10" ht="18" customHeight="1">
      <c r="A6" s="147"/>
      <c r="B6" s="151"/>
      <c r="C6" s="151"/>
      <c r="D6" s="151"/>
      <c r="E6" s="151"/>
      <c r="F6" s="151"/>
      <c r="G6" s="151"/>
      <c r="H6" s="152"/>
      <c r="I6" s="52"/>
      <c r="J6" s="53"/>
    </row>
    <row r="7" spans="1:10" ht="18">
      <c r="A7" s="147"/>
      <c r="B7" s="151"/>
      <c r="C7" s="151"/>
      <c r="D7" s="151"/>
      <c r="E7" s="151"/>
      <c r="F7" s="151"/>
      <c r="G7" s="151"/>
      <c r="H7" s="152"/>
      <c r="I7" s="52"/>
      <c r="J7" s="53"/>
    </row>
    <row r="8" spans="1:10" ht="18.75" thickBot="1">
      <c r="A8" s="148"/>
      <c r="B8" s="153"/>
      <c r="C8" s="153"/>
      <c r="D8" s="153"/>
      <c r="E8" s="153"/>
      <c r="F8" s="153"/>
      <c r="G8" s="153"/>
      <c r="H8" s="154"/>
      <c r="I8" s="52"/>
      <c r="J8" s="53"/>
    </row>
    <row r="9" spans="1:10" ht="18.75" thickBot="1">
      <c r="A9" s="52"/>
      <c r="B9" s="52"/>
      <c r="C9" s="52"/>
      <c r="D9" s="52"/>
      <c r="E9" s="52"/>
      <c r="F9" s="52"/>
      <c r="G9" s="52"/>
      <c r="H9" s="52"/>
      <c r="I9" s="52"/>
      <c r="J9" s="53"/>
    </row>
    <row r="10" spans="1:10" ht="18" customHeight="1">
      <c r="A10" s="164" t="s">
        <v>17</v>
      </c>
      <c r="B10" s="149" t="str">
        <f>VLOOKUP(J10,'пр.взв.'!B2:C34,2,FALSE)</f>
        <v>Тула</v>
      </c>
      <c r="C10" s="149"/>
      <c r="D10" s="149"/>
      <c r="E10" s="149"/>
      <c r="F10" s="149"/>
      <c r="G10" s="149"/>
      <c r="H10" s="150"/>
      <c r="I10" s="52"/>
      <c r="J10" s="53">
        <f>'пр.хода'!L9</f>
        <v>8</v>
      </c>
    </row>
    <row r="11" spans="1:10" ht="18" customHeight="1">
      <c r="A11" s="165"/>
      <c r="B11" s="151"/>
      <c r="C11" s="151"/>
      <c r="D11" s="151"/>
      <c r="E11" s="151"/>
      <c r="F11" s="151"/>
      <c r="G11" s="151"/>
      <c r="H11" s="152"/>
      <c r="I11" s="52"/>
      <c r="J11" s="53"/>
    </row>
    <row r="12" spans="1:10" ht="18" customHeight="1">
      <c r="A12" s="165"/>
      <c r="B12" s="151"/>
      <c r="C12" s="151"/>
      <c r="D12" s="151"/>
      <c r="E12" s="151"/>
      <c r="F12" s="151"/>
      <c r="G12" s="151"/>
      <c r="H12" s="152"/>
      <c r="I12" s="52"/>
      <c r="J12" s="53"/>
    </row>
    <row r="13" spans="1:10" ht="18.75" customHeight="1" thickBot="1">
      <c r="A13" s="166"/>
      <c r="B13" s="153"/>
      <c r="C13" s="153"/>
      <c r="D13" s="153"/>
      <c r="E13" s="153"/>
      <c r="F13" s="153"/>
      <c r="G13" s="153"/>
      <c r="H13" s="154"/>
      <c r="I13" s="52"/>
      <c r="J13" s="53"/>
    </row>
    <row r="14" spans="1:10" ht="18.75" thickBot="1">
      <c r="A14" s="52"/>
      <c r="B14" s="52"/>
      <c r="C14" s="52"/>
      <c r="D14" s="52"/>
      <c r="E14" s="52"/>
      <c r="F14" s="52"/>
      <c r="G14" s="52"/>
      <c r="H14" s="52"/>
      <c r="I14" s="52"/>
      <c r="J14" s="53"/>
    </row>
    <row r="15" spans="1:10" ht="18" customHeight="1">
      <c r="A15" s="161" t="s">
        <v>18</v>
      </c>
      <c r="B15" s="149" t="e">
        <f>VLOOKUP(J15,'пр.взв.'!B1:C39,2,FALSE)</f>
        <v>#REF!</v>
      </c>
      <c r="C15" s="149"/>
      <c r="D15" s="149"/>
      <c r="E15" s="149"/>
      <c r="F15" s="149"/>
      <c r="G15" s="149"/>
      <c r="H15" s="150"/>
      <c r="I15" s="52"/>
      <c r="J15" s="53" t="e">
        <f>'пр.хода'!#REF!</f>
        <v>#REF!</v>
      </c>
    </row>
    <row r="16" spans="1:10" ht="18" customHeight="1">
      <c r="A16" s="162"/>
      <c r="B16" s="151"/>
      <c r="C16" s="151"/>
      <c r="D16" s="151"/>
      <c r="E16" s="151"/>
      <c r="F16" s="151"/>
      <c r="G16" s="151"/>
      <c r="H16" s="152"/>
      <c r="I16" s="52"/>
      <c r="J16" s="53"/>
    </row>
    <row r="17" spans="1:10" ht="18" customHeight="1">
      <c r="A17" s="162"/>
      <c r="B17" s="151"/>
      <c r="C17" s="151"/>
      <c r="D17" s="151"/>
      <c r="E17" s="151"/>
      <c r="F17" s="151"/>
      <c r="G17" s="151"/>
      <c r="H17" s="152"/>
      <c r="I17" s="52"/>
      <c r="J17" s="53"/>
    </row>
    <row r="18" spans="1:10" ht="18.75" customHeight="1" thickBot="1">
      <c r="A18" s="163"/>
      <c r="B18" s="153"/>
      <c r="C18" s="153"/>
      <c r="D18" s="153"/>
      <c r="E18" s="153"/>
      <c r="F18" s="153"/>
      <c r="G18" s="153"/>
      <c r="H18" s="154"/>
      <c r="I18" s="52"/>
      <c r="J18" s="53"/>
    </row>
    <row r="19" spans="1:10" ht="18.75" thickBot="1">
      <c r="A19" s="52"/>
      <c r="B19" s="52"/>
      <c r="C19" s="52"/>
      <c r="D19" s="52"/>
      <c r="E19" s="52"/>
      <c r="F19" s="52"/>
      <c r="G19" s="52"/>
      <c r="H19" s="52"/>
      <c r="I19" s="52"/>
      <c r="J19" s="53"/>
    </row>
    <row r="20" spans="1:10" ht="18" customHeight="1">
      <c r="A20" s="161" t="s">
        <v>18</v>
      </c>
      <c r="B20" s="149" t="e">
        <f>VLOOKUP(J20,'пр.взв.'!B1:C44,2,FALSE)</f>
        <v>#REF!</v>
      </c>
      <c r="C20" s="149"/>
      <c r="D20" s="149"/>
      <c r="E20" s="149"/>
      <c r="F20" s="149"/>
      <c r="G20" s="149"/>
      <c r="H20" s="150"/>
      <c r="I20" s="52"/>
      <c r="J20" s="53" t="e">
        <f>'пр.хода'!#REF!</f>
        <v>#REF!</v>
      </c>
    </row>
    <row r="21" spans="1:10" ht="18" customHeight="1">
      <c r="A21" s="162"/>
      <c r="B21" s="151"/>
      <c r="C21" s="151"/>
      <c r="D21" s="151"/>
      <c r="E21" s="151"/>
      <c r="F21" s="151"/>
      <c r="G21" s="151"/>
      <c r="H21" s="152"/>
      <c r="I21" s="52"/>
      <c r="J21" s="53"/>
    </row>
    <row r="22" spans="1:9" ht="18" customHeight="1">
      <c r="A22" s="162"/>
      <c r="B22" s="151"/>
      <c r="C22" s="151"/>
      <c r="D22" s="151"/>
      <c r="E22" s="151"/>
      <c r="F22" s="151"/>
      <c r="G22" s="151"/>
      <c r="H22" s="152"/>
      <c r="I22" s="52"/>
    </row>
    <row r="23" spans="1:9" ht="18.75" customHeight="1" thickBot="1">
      <c r="A23" s="163"/>
      <c r="B23" s="153"/>
      <c r="C23" s="153"/>
      <c r="D23" s="153"/>
      <c r="E23" s="153"/>
      <c r="F23" s="153"/>
      <c r="G23" s="153"/>
      <c r="H23" s="154"/>
      <c r="I23" s="52"/>
    </row>
    <row r="24" spans="1:8" ht="18">
      <c r="A24" s="52"/>
      <c r="B24" s="52"/>
      <c r="C24" s="52"/>
      <c r="D24" s="52"/>
      <c r="E24" s="52"/>
      <c r="F24" s="52"/>
      <c r="G24" s="52"/>
      <c r="H24" s="52"/>
    </row>
    <row r="25" spans="1:8" ht="18">
      <c r="A25" s="52" t="s">
        <v>30</v>
      </c>
      <c r="B25" s="52"/>
      <c r="C25" s="52"/>
      <c r="D25" s="52"/>
      <c r="E25" s="52"/>
      <c r="F25" s="52"/>
      <c r="G25" s="52"/>
      <c r="H25" s="52"/>
    </row>
    <row r="26" ht="13.5" thickBot="1"/>
    <row r="27" spans="1:8" ht="12.75" customHeight="1">
      <c r="A27" s="155"/>
      <c r="B27" s="156"/>
      <c r="C27" s="156"/>
      <c r="D27" s="156"/>
      <c r="E27" s="156"/>
      <c r="F27" s="156"/>
      <c r="G27" s="156"/>
      <c r="H27" s="157"/>
    </row>
    <row r="28" spans="1:8" ht="13.5" customHeight="1" thickBot="1">
      <c r="A28" s="158"/>
      <c r="B28" s="159"/>
      <c r="C28" s="159"/>
      <c r="D28" s="159"/>
      <c r="E28" s="159"/>
      <c r="F28" s="159"/>
      <c r="G28" s="159"/>
      <c r="H28" s="160"/>
    </row>
    <row r="31" spans="1:8" ht="18">
      <c r="A31" s="52" t="s">
        <v>31</v>
      </c>
      <c r="B31" s="52"/>
      <c r="C31" s="52"/>
      <c r="D31" s="52"/>
      <c r="E31" s="52"/>
      <c r="F31" s="52"/>
      <c r="G31" s="52"/>
      <c r="H31" s="52"/>
    </row>
    <row r="32" spans="1:8" ht="18">
      <c r="A32" s="52"/>
      <c r="B32" s="52"/>
      <c r="C32" s="52"/>
      <c r="D32" s="52"/>
      <c r="E32" s="52"/>
      <c r="F32" s="52"/>
      <c r="G32" s="52"/>
      <c r="H32" s="52"/>
    </row>
    <row r="33" spans="1:8" ht="18">
      <c r="A33" s="52"/>
      <c r="B33" s="52"/>
      <c r="C33" s="52"/>
      <c r="D33" s="52"/>
      <c r="E33" s="52"/>
      <c r="F33" s="52"/>
      <c r="G33" s="52"/>
      <c r="H33" s="52"/>
    </row>
    <row r="34" spans="1:8" ht="18">
      <c r="A34" s="54"/>
      <c r="B34" s="54"/>
      <c r="C34" s="54"/>
      <c r="D34" s="54"/>
      <c r="E34" s="54"/>
      <c r="F34" s="54"/>
      <c r="G34" s="54"/>
      <c r="H34" s="54"/>
    </row>
    <row r="35" spans="1:8" ht="18">
      <c r="A35" s="55"/>
      <c r="B35" s="55"/>
      <c r="C35" s="55"/>
      <c r="D35" s="55"/>
      <c r="E35" s="55"/>
      <c r="F35" s="55"/>
      <c r="G35" s="55"/>
      <c r="H35" s="55"/>
    </row>
    <row r="36" spans="1:8" ht="18">
      <c r="A36" s="54"/>
      <c r="B36" s="54"/>
      <c r="C36" s="54"/>
      <c r="D36" s="54"/>
      <c r="E36" s="54"/>
      <c r="F36" s="54"/>
      <c r="G36" s="54"/>
      <c r="H36" s="54"/>
    </row>
    <row r="37" spans="1:8" ht="18">
      <c r="A37" s="56"/>
      <c r="B37" s="56"/>
      <c r="C37" s="56"/>
      <c r="D37" s="56"/>
      <c r="E37" s="56"/>
      <c r="F37" s="56"/>
      <c r="G37" s="56"/>
      <c r="H37" s="56"/>
    </row>
    <row r="38" spans="1:8" ht="18">
      <c r="A38" s="54"/>
      <c r="B38" s="54"/>
      <c r="C38" s="54"/>
      <c r="D38" s="54"/>
      <c r="E38" s="54"/>
      <c r="F38" s="54"/>
      <c r="G38" s="54"/>
      <c r="H38" s="54"/>
    </row>
    <row r="39" spans="1:8" ht="18">
      <c r="A39" s="56"/>
      <c r="B39" s="56"/>
      <c r="C39" s="56"/>
      <c r="D39" s="56"/>
      <c r="E39" s="56"/>
      <c r="F39" s="56"/>
      <c r="G39" s="56"/>
      <c r="H39" s="56"/>
    </row>
  </sheetData>
  <mergeCells count="12">
    <mergeCell ref="A27:H28"/>
    <mergeCell ref="A20:A23"/>
    <mergeCell ref="B20:H23"/>
    <mergeCell ref="A10:A13"/>
    <mergeCell ref="B10:H13"/>
    <mergeCell ref="A15:A18"/>
    <mergeCell ref="B15:H18"/>
    <mergeCell ref="A1:H1"/>
    <mergeCell ref="A2:H2"/>
    <mergeCell ref="A3:H3"/>
    <mergeCell ref="A5:A8"/>
    <mergeCell ref="B5:H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R94"/>
  <sheetViews>
    <sheetView tabSelected="1" workbookViewId="0" topLeftCell="A1">
      <selection activeCell="M59" sqref="A1:M59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6.8515625" style="0" customWidth="1"/>
    <col min="4" max="4" width="15.140625" style="0" customWidth="1"/>
    <col min="5" max="5" width="4.7109375" style="0" customWidth="1"/>
    <col min="6" max="6" width="4.57421875" style="0" customWidth="1"/>
    <col min="7" max="7" width="4.7109375" style="0" customWidth="1"/>
    <col min="8" max="8" width="4.57421875" style="0" customWidth="1"/>
    <col min="9" max="9" width="4.7109375" style="0" customWidth="1"/>
    <col min="10" max="10" width="6.28125" style="0" customWidth="1"/>
    <col min="11" max="11" width="5.421875" style="0" customWidth="1"/>
    <col min="12" max="12" width="5.57421875" style="0" hidden="1" customWidth="1"/>
    <col min="13" max="13" width="13.28125" style="0" customWidth="1"/>
    <col min="14" max="14" width="5.7109375" style="0" customWidth="1"/>
    <col min="15" max="16" width="4.7109375" style="0" customWidth="1"/>
    <col min="17" max="17" width="14.00390625" style="0" customWidth="1"/>
    <col min="18" max="18" width="7.7109375" style="0" customWidth="1"/>
    <col min="19" max="19" width="11.28125" style="0" customWidth="1"/>
    <col min="20" max="20" width="4.7109375" style="0" customWidth="1"/>
  </cols>
  <sheetData>
    <row r="1" spans="1:18" ht="30.75" customHeight="1">
      <c r="A1" s="124" t="s">
        <v>22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4"/>
      <c r="O1" s="14"/>
      <c r="P1" s="14"/>
      <c r="Q1" s="14"/>
      <c r="R1" s="5"/>
    </row>
    <row r="2" spans="1:18" ht="30.75" customHeight="1" thickBot="1">
      <c r="A2" s="173" t="s">
        <v>23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4"/>
      <c r="O2" s="14"/>
      <c r="P2" s="14"/>
      <c r="Q2" s="14"/>
      <c r="R2" s="5"/>
    </row>
    <row r="3" spans="1:18" ht="30.75" customHeight="1" thickBot="1">
      <c r="A3" s="89"/>
      <c r="B3" s="179" t="str">
        <f>'[2]реквизиты'!$A$2</f>
        <v>XI Международный юношеский турнир по самбо "Победа" среди команд городов-героев</v>
      </c>
      <c r="C3" s="180"/>
      <c r="D3" s="180"/>
      <c r="E3" s="180"/>
      <c r="F3" s="180"/>
      <c r="G3" s="180"/>
      <c r="H3" s="180"/>
      <c r="I3" s="180"/>
      <c r="J3" s="180"/>
      <c r="K3" s="180"/>
      <c r="L3" s="181"/>
      <c r="M3" s="90"/>
      <c r="N3" s="14"/>
      <c r="O3" s="14"/>
      <c r="P3" s="14"/>
      <c r="Q3" s="14"/>
      <c r="R3" s="5"/>
    </row>
    <row r="4" spans="1:13" ht="31.5" customHeight="1" thickBot="1">
      <c r="A4" s="174" t="str">
        <f>'[2]реквизиты'!$A$3</f>
        <v>04-06 мая 2011г. Москва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3" ht="19.5" customHeight="1">
      <c r="A5" s="87" t="s">
        <v>15</v>
      </c>
      <c r="D5" s="46"/>
      <c r="E5" s="46"/>
      <c r="F5" s="46"/>
      <c r="G5" s="46"/>
      <c r="H5" s="46"/>
      <c r="I5" s="46"/>
      <c r="J5" s="46"/>
      <c r="K5" s="175" t="s">
        <v>26</v>
      </c>
      <c r="L5" s="175" t="s">
        <v>25</v>
      </c>
      <c r="M5" s="177" t="s">
        <v>24</v>
      </c>
    </row>
    <row r="6" spans="1:13" ht="15" customHeight="1" thickBot="1">
      <c r="A6" s="88"/>
      <c r="K6" s="176"/>
      <c r="L6" s="176"/>
      <c r="M6" s="178"/>
    </row>
    <row r="7" spans="1:13" ht="12.75" customHeight="1" thickBot="1">
      <c r="A7" s="167">
        <v>1</v>
      </c>
      <c r="B7" s="169" t="str">
        <f>VLOOKUP(A7,'пр.взв.'!A4:C29,3,FALSE)</f>
        <v>Новороссийск</v>
      </c>
      <c r="C7" s="61"/>
      <c r="D7" s="61"/>
      <c r="E7" s="8"/>
      <c r="F7" s="9"/>
      <c r="G7" s="9"/>
      <c r="H7" s="9"/>
      <c r="I7" s="9"/>
      <c r="J7" s="9"/>
      <c r="K7" s="201">
        <v>1</v>
      </c>
      <c r="L7" s="206">
        <f>I23</f>
        <v>7</v>
      </c>
      <c r="M7" s="212" t="str">
        <f>VLOOKUP(L7,'пр.взв.'!B4:C29,2,FALSE)</f>
        <v>Москва</v>
      </c>
    </row>
    <row r="8" spans="1:13" ht="12.75" customHeight="1">
      <c r="A8" s="187"/>
      <c r="B8" s="188"/>
      <c r="C8" s="167">
        <v>9</v>
      </c>
      <c r="D8" s="169" t="str">
        <f>VLOOKUP(C8,'пр.взв.'!B4:C29,2,FALSE)</f>
        <v>Керчь</v>
      </c>
      <c r="E8" s="66"/>
      <c r="F8" s="67"/>
      <c r="G8" s="67"/>
      <c r="H8" s="68"/>
      <c r="I8" s="36"/>
      <c r="K8" s="202"/>
      <c r="L8" s="207"/>
      <c r="M8" s="213"/>
    </row>
    <row r="9" spans="1:17" ht="12.75" customHeight="1" thickBot="1">
      <c r="A9" s="187">
        <v>9</v>
      </c>
      <c r="B9" s="189" t="str">
        <f>VLOOKUP(A9,'пр.взв.'!A6:C31,3,FALSE)</f>
        <v>Керчь</v>
      </c>
      <c r="C9" s="168"/>
      <c r="D9" s="170"/>
      <c r="E9" s="80"/>
      <c r="F9" s="67"/>
      <c r="G9" s="67"/>
      <c r="H9" s="51"/>
      <c r="I9" s="36"/>
      <c r="K9" s="203">
        <v>2</v>
      </c>
      <c r="L9" s="209">
        <v>8</v>
      </c>
      <c r="M9" s="214" t="str">
        <f>VLOOKUP(L9,'пр.взв.'!B2:C31,2,FALSE)</f>
        <v>Тула</v>
      </c>
      <c r="Q9" s="4"/>
    </row>
    <row r="10" spans="1:13" ht="12.75" customHeight="1" thickBot="1">
      <c r="A10" s="168"/>
      <c r="B10" s="170"/>
      <c r="C10" s="62"/>
      <c r="D10" s="63"/>
      <c r="E10" s="66"/>
      <c r="F10" s="171" t="s">
        <v>49</v>
      </c>
      <c r="G10" s="82"/>
      <c r="H10" s="51"/>
      <c r="I10" s="36"/>
      <c r="K10" s="203"/>
      <c r="L10" s="207"/>
      <c r="M10" s="213"/>
    </row>
    <row r="11" spans="1:13" ht="12.75" customHeight="1" thickBot="1">
      <c r="A11" s="167">
        <v>5</v>
      </c>
      <c r="B11" s="169" t="str">
        <f>VLOOKUP(A11,'пр.взв.'!A3:C33,3,FALSE)</f>
        <v>Минск</v>
      </c>
      <c r="C11" s="62"/>
      <c r="D11" s="64"/>
      <c r="E11" s="70"/>
      <c r="F11" s="172"/>
      <c r="G11" s="84"/>
      <c r="H11" s="51"/>
      <c r="I11" s="51"/>
      <c r="K11" s="195">
        <v>3</v>
      </c>
      <c r="L11" s="209">
        <v>9</v>
      </c>
      <c r="M11" s="214" t="str">
        <f>VLOOKUP(L11,'пр.взв.'!B2:C33,2,FALSE)</f>
        <v>Керчь</v>
      </c>
    </row>
    <row r="12" spans="1:13" ht="12.75" customHeight="1">
      <c r="A12" s="187"/>
      <c r="B12" s="188"/>
      <c r="C12" s="167">
        <v>5</v>
      </c>
      <c r="D12" s="169" t="str">
        <f>VLOOKUP(C12,'пр.взв.'!B2:C33,2,FALSE)</f>
        <v>Минск</v>
      </c>
      <c r="E12" s="81"/>
      <c r="F12" s="67"/>
      <c r="G12" s="69"/>
      <c r="H12" s="51"/>
      <c r="I12" s="51"/>
      <c r="J12" s="9"/>
      <c r="K12" s="195"/>
      <c r="L12" s="207"/>
      <c r="M12" s="213"/>
    </row>
    <row r="13" spans="1:13" ht="12.75" customHeight="1" thickBot="1">
      <c r="A13" s="187">
        <v>13</v>
      </c>
      <c r="B13" s="193">
        <f>VLOOKUP(A13,'пр.взв.'!A1:C35,3,FALSE)</f>
        <v>0</v>
      </c>
      <c r="C13" s="168"/>
      <c r="D13" s="170"/>
      <c r="E13" s="66"/>
      <c r="F13" s="67"/>
      <c r="G13" s="69"/>
      <c r="H13" s="51"/>
      <c r="I13" s="78"/>
      <c r="J13" s="12"/>
      <c r="K13" s="186">
        <v>3</v>
      </c>
      <c r="L13" s="209">
        <v>6</v>
      </c>
      <c r="M13" s="214" t="str">
        <f>VLOOKUP(L13,'пр.взв.'!B1:C35,2,FALSE)</f>
        <v>С-Петербург</v>
      </c>
    </row>
    <row r="14" spans="1:13" ht="12.75" customHeight="1" thickBot="1">
      <c r="A14" s="168"/>
      <c r="B14" s="194"/>
      <c r="C14" s="62"/>
      <c r="D14" s="63"/>
      <c r="E14" s="66"/>
      <c r="F14" s="83"/>
      <c r="G14" s="85"/>
      <c r="H14" s="171" t="s">
        <v>47</v>
      </c>
      <c r="I14" s="66"/>
      <c r="J14" s="9"/>
      <c r="K14" s="186"/>
      <c r="L14" s="207"/>
      <c r="M14" s="213"/>
    </row>
    <row r="15" spans="1:17" ht="12.75" customHeight="1" thickBot="1">
      <c r="A15" s="167">
        <v>3</v>
      </c>
      <c r="B15" s="169" t="str">
        <f>VLOOKUP(A15,'пр.взв.'!A1:C37,3,FALSE)</f>
        <v>Одесса</v>
      </c>
      <c r="C15" s="62"/>
      <c r="D15" s="64"/>
      <c r="E15" s="70"/>
      <c r="F15" s="67"/>
      <c r="G15" s="69"/>
      <c r="H15" s="172"/>
      <c r="I15" s="80"/>
      <c r="J15" s="9"/>
      <c r="K15" s="186" t="s">
        <v>51</v>
      </c>
      <c r="L15" s="209">
        <v>2</v>
      </c>
      <c r="M15" s="214" t="str">
        <f>VLOOKUP(L15,'пр.взв.'!B1:C37,2,FALSE)</f>
        <v>Мурманск</v>
      </c>
      <c r="N15" s="47"/>
      <c r="O15" s="47"/>
      <c r="P15" s="47"/>
      <c r="Q15" s="47"/>
    </row>
    <row r="16" spans="1:17" ht="12.75" customHeight="1">
      <c r="A16" s="187"/>
      <c r="B16" s="188"/>
      <c r="C16" s="167">
        <v>3</v>
      </c>
      <c r="D16" s="169" t="str">
        <f>VLOOKUP(C16,'пр.взв.'!B1:C37,2,FALSE)</f>
        <v>Одесса</v>
      </c>
      <c r="E16" s="66"/>
      <c r="F16" s="67"/>
      <c r="G16" s="69"/>
      <c r="H16" s="51"/>
      <c r="I16" s="72"/>
      <c r="J16" s="9"/>
      <c r="K16" s="186"/>
      <c r="L16" s="207"/>
      <c r="M16" s="213"/>
      <c r="N16" s="47"/>
      <c r="O16" s="47"/>
      <c r="P16" s="47"/>
      <c r="Q16" s="47"/>
    </row>
    <row r="17" spans="1:17" ht="12.75" customHeight="1" thickBot="1">
      <c r="A17" s="187">
        <v>11</v>
      </c>
      <c r="B17" s="193">
        <f>VLOOKUP(A17,'пр.взв.'!A1:C39,3,FALSE)</f>
        <v>0</v>
      </c>
      <c r="C17" s="168"/>
      <c r="D17" s="170"/>
      <c r="E17" s="80"/>
      <c r="F17" s="67"/>
      <c r="G17" s="71"/>
      <c r="H17" s="51"/>
      <c r="I17" s="72"/>
      <c r="J17" s="9"/>
      <c r="K17" s="186" t="s">
        <v>51</v>
      </c>
      <c r="L17" s="209">
        <v>3</v>
      </c>
      <c r="M17" s="214" t="str">
        <f>VLOOKUP(L17,'пр.взв.'!B1:C39,2,FALSE)</f>
        <v>Одесса</v>
      </c>
      <c r="N17" s="47"/>
      <c r="O17" s="47"/>
      <c r="P17" s="47"/>
      <c r="Q17" s="47"/>
    </row>
    <row r="18" spans="1:17" ht="12.75" customHeight="1" thickBot="1">
      <c r="A18" s="168"/>
      <c r="B18" s="194"/>
      <c r="C18" s="62"/>
      <c r="D18" s="63"/>
      <c r="E18" s="66"/>
      <c r="F18" s="171" t="s">
        <v>47</v>
      </c>
      <c r="G18" s="82"/>
      <c r="H18" s="51"/>
      <c r="I18" s="72"/>
      <c r="J18" s="9"/>
      <c r="K18" s="186"/>
      <c r="L18" s="207"/>
      <c r="M18" s="213"/>
      <c r="N18" s="47"/>
      <c r="O18" s="47"/>
      <c r="P18" s="47"/>
      <c r="Q18" s="47"/>
    </row>
    <row r="19" spans="1:17" ht="12.75" customHeight="1" thickBot="1">
      <c r="A19" s="190"/>
      <c r="B19" s="191"/>
      <c r="C19" s="62"/>
      <c r="D19" s="64"/>
      <c r="E19" s="70"/>
      <c r="F19" s="172"/>
      <c r="G19" s="82"/>
      <c r="H19" s="73"/>
      <c r="I19" s="74"/>
      <c r="J19" s="6"/>
      <c r="K19" s="186" t="s">
        <v>51</v>
      </c>
      <c r="L19" s="209">
        <v>5</v>
      </c>
      <c r="M19" s="214" t="str">
        <f>VLOOKUP(L19,'пр.взв.'!B1:C41,2,FALSE)</f>
        <v>Минск</v>
      </c>
      <c r="N19" s="47"/>
      <c r="O19" s="47"/>
      <c r="P19" s="47"/>
      <c r="Q19" s="47"/>
    </row>
    <row r="20" spans="1:17" ht="12.75" customHeight="1">
      <c r="A20" s="190"/>
      <c r="B20" s="192"/>
      <c r="C20" s="167">
        <v>7</v>
      </c>
      <c r="D20" s="169" t="str">
        <f>VLOOKUP(C20,'пр.взв.'!B4:C29,2,FALSE)</f>
        <v>Москва</v>
      </c>
      <c r="E20" s="81"/>
      <c r="F20" s="67"/>
      <c r="G20" s="75"/>
      <c r="H20" s="51"/>
      <c r="I20" s="72"/>
      <c r="J20" s="10"/>
      <c r="K20" s="186"/>
      <c r="L20" s="207"/>
      <c r="M20" s="213"/>
      <c r="N20" s="47"/>
      <c r="O20" s="47"/>
      <c r="P20" s="47"/>
      <c r="Q20" s="47"/>
    </row>
    <row r="21" spans="1:17" ht="13.5" customHeight="1" thickBot="1">
      <c r="A21" s="190"/>
      <c r="B21" s="191"/>
      <c r="C21" s="168"/>
      <c r="D21" s="170"/>
      <c r="E21" s="79"/>
      <c r="F21" s="67"/>
      <c r="G21" s="75"/>
      <c r="H21" s="51"/>
      <c r="I21" s="72"/>
      <c r="J21" s="10"/>
      <c r="K21" s="186" t="s">
        <v>51</v>
      </c>
      <c r="L21" s="209">
        <v>4</v>
      </c>
      <c r="M21" s="214" t="str">
        <f>VLOOKUP(L21,'пр.взв.'!B1:C43,2,FALSE)</f>
        <v>Волгоград</v>
      </c>
      <c r="N21" s="47"/>
      <c r="O21" s="47"/>
      <c r="P21" s="47"/>
      <c r="Q21" s="47"/>
    </row>
    <row r="22" spans="1:17" ht="12" customHeight="1" thickBot="1">
      <c r="A22" s="190"/>
      <c r="B22" s="192"/>
      <c r="C22" s="61"/>
      <c r="D22" s="61"/>
      <c r="E22" s="75"/>
      <c r="F22" s="76"/>
      <c r="G22" s="76"/>
      <c r="H22" s="51"/>
      <c r="I22" s="72"/>
      <c r="J22" s="10"/>
      <c r="K22" s="186"/>
      <c r="L22" s="207"/>
      <c r="M22" s="213"/>
      <c r="N22" s="47"/>
      <c r="O22" s="47"/>
      <c r="P22" s="47"/>
      <c r="Q22" s="47"/>
    </row>
    <row r="23" spans="1:17" ht="12" customHeight="1">
      <c r="A23" s="182" t="s">
        <v>21</v>
      </c>
      <c r="B23" s="26"/>
      <c r="C23" s="3"/>
      <c r="D23" s="2"/>
      <c r="E23" s="36"/>
      <c r="F23" s="36"/>
      <c r="G23" s="36"/>
      <c r="H23" s="36"/>
      <c r="I23" s="204">
        <v>7</v>
      </c>
      <c r="K23" s="186" t="s">
        <v>52</v>
      </c>
      <c r="L23" s="209">
        <v>1</v>
      </c>
      <c r="M23" s="210" t="str">
        <f>VLOOKUP(L23,'пр.взв.'!B2:C45,2,FALSE)</f>
        <v>Новороссийск</v>
      </c>
      <c r="N23" s="47"/>
      <c r="O23" s="47"/>
      <c r="P23" s="47"/>
      <c r="Q23" s="47"/>
    </row>
    <row r="24" spans="1:17" ht="12" customHeight="1" thickBot="1">
      <c r="A24" s="183"/>
      <c r="B24" s="27"/>
      <c r="E24" s="50"/>
      <c r="F24" s="50"/>
      <c r="G24" s="50"/>
      <c r="H24" s="50"/>
      <c r="I24" s="205"/>
      <c r="J24" s="19"/>
      <c r="K24" s="186"/>
      <c r="L24" s="207"/>
      <c r="M24" s="208"/>
      <c r="N24" s="47"/>
      <c r="O24" s="47"/>
      <c r="P24" s="47"/>
      <c r="Q24" s="47"/>
    </row>
    <row r="25" spans="1:13" ht="12" customHeight="1" thickBot="1">
      <c r="A25" s="196">
        <v>2</v>
      </c>
      <c r="B25" s="169" t="str">
        <f>VLOOKUP(A25,'пр.взв.'!A2:C47,3,FALSE)</f>
        <v>Мурманск</v>
      </c>
      <c r="C25" s="61"/>
      <c r="D25" s="61"/>
      <c r="E25" s="8"/>
      <c r="F25" s="9"/>
      <c r="G25" s="9"/>
      <c r="H25" s="9"/>
      <c r="I25" s="11"/>
      <c r="K25" s="186" t="s">
        <v>52</v>
      </c>
      <c r="L25" s="209">
        <v>10</v>
      </c>
      <c r="M25" s="214" t="str">
        <f>VLOOKUP(L25,'пр.взв.'!B2:C47,2,FALSE)</f>
        <v>Смоленск</v>
      </c>
    </row>
    <row r="26" spans="1:13" ht="12" customHeight="1">
      <c r="A26" s="197"/>
      <c r="B26" s="188"/>
      <c r="C26" s="167">
        <v>2</v>
      </c>
      <c r="D26" s="169" t="str">
        <f>VLOOKUP(C26,'пр.взв.'!B2:C47,2,FALSE)</f>
        <v>Мурманск</v>
      </c>
      <c r="E26" s="66"/>
      <c r="F26" s="67"/>
      <c r="G26" s="67"/>
      <c r="H26" s="68"/>
      <c r="I26" s="77"/>
      <c r="K26" s="186"/>
      <c r="L26" s="207"/>
      <c r="M26" s="213"/>
    </row>
    <row r="27" spans="1:13" ht="12" customHeight="1" thickBot="1">
      <c r="A27" s="197">
        <v>10</v>
      </c>
      <c r="B27" s="189" t="str">
        <f>VLOOKUP(A27,'пр.взв.'!A2:C49,3,FALSE)</f>
        <v>Смоленск</v>
      </c>
      <c r="C27" s="168"/>
      <c r="D27" s="170"/>
      <c r="E27" s="80"/>
      <c r="F27" s="67"/>
      <c r="G27" s="67"/>
      <c r="H27" s="51"/>
      <c r="I27" s="77"/>
      <c r="K27" s="186"/>
      <c r="L27" s="209"/>
      <c r="M27" s="185" t="e">
        <f>VLOOKUP(L27,'пр.взв.'!B2:C49,2,FALSE)</f>
        <v>#N/A</v>
      </c>
    </row>
    <row r="28" spans="1:13" ht="12" customHeight="1" thickBot="1">
      <c r="A28" s="198"/>
      <c r="B28" s="170"/>
      <c r="C28" s="62"/>
      <c r="D28" s="63"/>
      <c r="E28" s="66"/>
      <c r="F28" s="171" t="s">
        <v>50</v>
      </c>
      <c r="G28" s="82"/>
      <c r="H28" s="51"/>
      <c r="I28" s="77"/>
      <c r="K28" s="186"/>
      <c r="L28" s="207"/>
      <c r="M28" s="184"/>
    </row>
    <row r="29" spans="1:13" ht="12" customHeight="1" thickBot="1">
      <c r="A29" s="190"/>
      <c r="B29" s="191"/>
      <c r="C29" s="62"/>
      <c r="D29" s="64"/>
      <c r="E29" s="70"/>
      <c r="F29" s="172"/>
      <c r="G29" s="84"/>
      <c r="H29" s="51"/>
      <c r="I29" s="72"/>
      <c r="K29" s="186"/>
      <c r="L29" s="209"/>
      <c r="M29" s="185" t="e">
        <f>VLOOKUP(L29,'пр.взв.'!B2:C51,2,FALSE)</f>
        <v>#N/A</v>
      </c>
    </row>
    <row r="30" spans="1:13" ht="12" customHeight="1">
      <c r="A30" s="190"/>
      <c r="B30" s="192"/>
      <c r="C30" s="167">
        <v>6</v>
      </c>
      <c r="D30" s="169" t="str">
        <f>VLOOKUP(C30,'пр.взв.'!B2:C51,2,FALSE)</f>
        <v>С-Петербург</v>
      </c>
      <c r="E30" s="81"/>
      <c r="F30" s="67"/>
      <c r="G30" s="69"/>
      <c r="H30" s="51"/>
      <c r="I30" s="72"/>
      <c r="J30" s="9"/>
      <c r="K30" s="186"/>
      <c r="L30" s="207"/>
      <c r="M30" s="184"/>
    </row>
    <row r="31" spans="1:15" ht="12" customHeight="1" thickBot="1">
      <c r="A31" s="190"/>
      <c r="B31" s="191"/>
      <c r="C31" s="168"/>
      <c r="D31" s="170"/>
      <c r="E31" s="66"/>
      <c r="F31" s="67"/>
      <c r="G31" s="69"/>
      <c r="H31" s="51"/>
      <c r="I31" s="86"/>
      <c r="J31" s="12"/>
      <c r="K31" s="186"/>
      <c r="L31" s="209"/>
      <c r="M31" s="185" t="e">
        <f>VLOOKUP(L31,'пр.взв.'!B2:C53,2,FALSE)</f>
        <v>#N/A</v>
      </c>
      <c r="N31" s="47"/>
      <c r="O31" s="47"/>
    </row>
    <row r="32" spans="1:15" ht="12" customHeight="1" thickBot="1">
      <c r="A32" s="190"/>
      <c r="B32" s="192"/>
      <c r="C32" s="62"/>
      <c r="D32" s="63"/>
      <c r="E32" s="66"/>
      <c r="F32" s="83"/>
      <c r="G32" s="85"/>
      <c r="H32" s="171" t="s">
        <v>48</v>
      </c>
      <c r="I32" s="81"/>
      <c r="J32" s="9"/>
      <c r="K32" s="200"/>
      <c r="L32" s="211"/>
      <c r="M32" s="199"/>
      <c r="N32" s="47"/>
      <c r="O32" s="47"/>
    </row>
    <row r="33" spans="1:15" ht="12" customHeight="1" thickBot="1">
      <c r="A33" s="196">
        <v>4</v>
      </c>
      <c r="B33" s="169" t="str">
        <f>VLOOKUP(A33,'пр.взв.'!A3:C55,3,FALSE)</f>
        <v>Волгоград</v>
      </c>
      <c r="C33" s="62"/>
      <c r="D33" s="64"/>
      <c r="E33" s="70"/>
      <c r="F33" s="67"/>
      <c r="G33" s="69"/>
      <c r="H33" s="172"/>
      <c r="I33" s="66"/>
      <c r="J33" s="9"/>
      <c r="K33" s="93"/>
      <c r="L33" s="94"/>
      <c r="M33" s="95"/>
      <c r="N33" s="47"/>
      <c r="O33" s="47"/>
    </row>
    <row r="34" spans="1:15" ht="12" customHeight="1">
      <c r="A34" s="197"/>
      <c r="B34" s="188"/>
      <c r="C34" s="167">
        <v>4</v>
      </c>
      <c r="D34" s="169" t="str">
        <f>VLOOKUP(C34,'пр.взв.'!B3:C55,2,FALSE)</f>
        <v>Волгоград</v>
      </c>
      <c r="E34" s="66"/>
      <c r="F34" s="67"/>
      <c r="G34" s="69"/>
      <c r="H34" s="51"/>
      <c r="I34" s="51"/>
      <c r="J34" s="9"/>
      <c r="K34" s="96"/>
      <c r="L34" s="97"/>
      <c r="M34" s="43"/>
      <c r="N34" s="47"/>
      <c r="O34" s="47"/>
    </row>
    <row r="35" spans="1:15" ht="12" customHeight="1" thickBot="1">
      <c r="A35" s="197">
        <v>12</v>
      </c>
      <c r="B35" s="193">
        <f>VLOOKUP(A35,'пр.взв.'!A3:C57,3,FALSE)</f>
        <v>0</v>
      </c>
      <c r="C35" s="168"/>
      <c r="D35" s="170"/>
      <c r="E35" s="80"/>
      <c r="F35" s="67"/>
      <c r="G35" s="71"/>
      <c r="H35" s="51"/>
      <c r="I35" s="51"/>
      <c r="J35" s="9"/>
      <c r="K35" s="96"/>
      <c r="L35" s="98"/>
      <c r="M35" s="99"/>
      <c r="N35" s="47"/>
      <c r="O35" s="47"/>
    </row>
    <row r="36" spans="1:15" ht="12" customHeight="1" thickBot="1">
      <c r="A36" s="198"/>
      <c r="B36" s="194"/>
      <c r="C36" s="62"/>
      <c r="D36" s="63"/>
      <c r="E36" s="66"/>
      <c r="F36" s="171" t="s">
        <v>48</v>
      </c>
      <c r="G36" s="82"/>
      <c r="H36" s="51"/>
      <c r="I36" s="51"/>
      <c r="J36" s="9"/>
      <c r="K36" s="96"/>
      <c r="L36" s="97"/>
      <c r="M36" s="43"/>
      <c r="N36" s="47"/>
      <c r="O36" s="47"/>
    </row>
    <row r="37" spans="1:15" ht="12" customHeight="1" thickBot="1">
      <c r="A37" s="190"/>
      <c r="B37" s="191"/>
      <c r="C37" s="62"/>
      <c r="D37" s="64"/>
      <c r="E37" s="70"/>
      <c r="F37" s="172"/>
      <c r="G37" s="82"/>
      <c r="H37" s="73"/>
      <c r="I37" s="73"/>
      <c r="J37" s="6"/>
      <c r="K37" s="96"/>
      <c r="L37" s="98"/>
      <c r="M37" s="99"/>
      <c r="N37" s="47"/>
      <c r="O37" s="47"/>
    </row>
    <row r="38" spans="1:15" ht="14.25" customHeight="1">
      <c r="A38" s="190"/>
      <c r="B38" s="192"/>
      <c r="C38" s="167">
        <v>8</v>
      </c>
      <c r="D38" s="169" t="str">
        <f>VLOOKUP(C38,'пр.взв.'!B3:C59,2,FALSE)</f>
        <v>Тула</v>
      </c>
      <c r="E38" s="81"/>
      <c r="F38" s="67"/>
      <c r="G38" s="75"/>
      <c r="H38" s="51"/>
      <c r="I38" s="51"/>
      <c r="J38" s="10"/>
      <c r="K38" s="96"/>
      <c r="L38" s="97"/>
      <c r="M38" s="43"/>
      <c r="N38" s="36"/>
      <c r="O38" s="36"/>
    </row>
    <row r="39" spans="1:15" ht="13.5" customHeight="1" thickBot="1">
      <c r="A39" s="190"/>
      <c r="B39" s="191"/>
      <c r="C39" s="168"/>
      <c r="D39" s="170"/>
      <c r="E39" s="79"/>
      <c r="F39" s="67"/>
      <c r="G39" s="75"/>
      <c r="H39" s="51"/>
      <c r="I39" s="51"/>
      <c r="J39" s="10"/>
      <c r="K39" s="48"/>
      <c r="L39" s="48"/>
      <c r="M39" s="49"/>
      <c r="N39" s="50"/>
      <c r="O39" s="36"/>
    </row>
    <row r="40" spans="1:15" ht="13.5" customHeight="1">
      <c r="A40" s="190"/>
      <c r="B40" s="192"/>
      <c r="C40" s="65"/>
      <c r="D40" s="65"/>
      <c r="E40" s="75"/>
      <c r="F40" s="76"/>
      <c r="G40" s="76"/>
      <c r="H40" s="51"/>
      <c r="I40" s="51"/>
      <c r="J40" s="10"/>
      <c r="K40" s="48"/>
      <c r="L40" s="48"/>
      <c r="M40" s="51"/>
      <c r="N40" s="47"/>
      <c r="O40" s="36"/>
    </row>
    <row r="41" ht="12.75" customHeight="1">
      <c r="J41" s="2"/>
    </row>
    <row r="42" spans="7:10" ht="13.5" customHeight="1">
      <c r="G42" s="20"/>
      <c r="J42" s="21"/>
    </row>
    <row r="43" spans="1:10" ht="12.75" customHeight="1">
      <c r="A43" s="13"/>
      <c r="B43" s="13"/>
      <c r="C43" s="13"/>
      <c r="J43" s="21"/>
    </row>
    <row r="44" spans="1:11" ht="12.75" customHeight="1">
      <c r="A44" s="91"/>
      <c r="B44" s="91"/>
      <c r="C44" s="91"/>
      <c r="K44" s="17">
        <f>HYPERLINK('[1]реквизиты'!$G$12)</f>
      </c>
    </row>
    <row r="45" spans="1:10" ht="12.75" customHeight="1">
      <c r="A45" s="92"/>
      <c r="B45" s="91"/>
      <c r="C45" s="91"/>
      <c r="I45" s="2"/>
      <c r="J45" s="2"/>
    </row>
    <row r="46" spans="1:10" ht="13.5" customHeight="1">
      <c r="A46" s="92"/>
      <c r="B46" s="91"/>
      <c r="C46" s="91"/>
      <c r="I46" s="22"/>
      <c r="J46" s="23"/>
    </row>
    <row r="47" spans="1:10" ht="16.5" customHeight="1">
      <c r="A47" s="92"/>
      <c r="B47" s="91"/>
      <c r="C47" s="91"/>
      <c r="E47" s="20">
        <f>HYPERLINK('[1]реквизиты'!$A$20)</f>
      </c>
      <c r="F47" s="20"/>
      <c r="G47" s="20"/>
      <c r="H47" s="2"/>
      <c r="I47" s="22"/>
      <c r="J47" s="23"/>
    </row>
    <row r="48" spans="1:10" ht="12.75" customHeight="1">
      <c r="A48" s="92"/>
      <c r="B48" s="92"/>
      <c r="C48" s="92"/>
      <c r="H48" s="2"/>
      <c r="I48" s="2"/>
      <c r="J48" s="2"/>
    </row>
    <row r="49" spans="1:10" ht="15" customHeight="1">
      <c r="A49" s="92"/>
      <c r="B49" s="92"/>
      <c r="C49" s="92"/>
      <c r="D49" s="59"/>
      <c r="E49" s="59"/>
      <c r="H49" s="60"/>
      <c r="I49" s="2"/>
      <c r="J49" s="2"/>
    </row>
    <row r="50" spans="1:10" ht="15">
      <c r="A50" s="92"/>
      <c r="B50" s="92"/>
      <c r="E50" s="24"/>
      <c r="I50" s="2"/>
      <c r="J50" s="2"/>
    </row>
    <row r="51" spans="1:10" ht="15" customHeight="1">
      <c r="A51" s="36"/>
      <c r="B51" s="36"/>
      <c r="C51" s="66"/>
      <c r="D51" s="15"/>
      <c r="E51" s="16"/>
      <c r="F51" s="16"/>
      <c r="G51" s="16"/>
      <c r="H51" s="2"/>
      <c r="I51" s="2"/>
      <c r="J51" s="2"/>
    </row>
    <row r="52" spans="9:10" ht="15" customHeight="1">
      <c r="I52" s="2"/>
      <c r="J52" s="2"/>
    </row>
    <row r="53" spans="3:5" ht="15" customHeight="1">
      <c r="C53" s="58"/>
      <c r="D53" s="2"/>
      <c r="E53" s="2"/>
    </row>
    <row r="54" spans="1:10" ht="12.75" customHeight="1">
      <c r="A54" s="36"/>
      <c r="B54" s="36"/>
      <c r="C54" s="36"/>
      <c r="H54" s="2"/>
      <c r="I54" s="22"/>
      <c r="J54" s="2"/>
    </row>
    <row r="55" spans="1:10" ht="12.75" customHeight="1">
      <c r="A55" s="92" t="str">
        <f>полуфинал!A24</f>
        <v>Гл. судья, судья МК</v>
      </c>
      <c r="B55" s="24"/>
      <c r="D55" s="15"/>
      <c r="E55" s="20" t="s">
        <v>36</v>
      </c>
      <c r="G55" s="20"/>
      <c r="H55" s="2" t="str">
        <f>полуфинал!K24</f>
        <v>/Омск/</v>
      </c>
      <c r="I55" s="22"/>
      <c r="J55" s="2"/>
    </row>
    <row r="56" spans="8:10" ht="12.75" customHeight="1">
      <c r="H56" s="2"/>
      <c r="I56" s="2"/>
      <c r="J56" s="2"/>
    </row>
    <row r="57" spans="1:10" ht="15" customHeight="1">
      <c r="A57" s="13"/>
      <c r="B57" s="13"/>
      <c r="C57" s="13"/>
      <c r="H57" s="58"/>
      <c r="I57" s="2"/>
      <c r="J57" s="2"/>
    </row>
    <row r="58" spans="1:10" ht="12.75" customHeight="1">
      <c r="A58" s="91"/>
      <c r="B58" s="91"/>
      <c r="C58" s="91"/>
      <c r="I58" s="2"/>
      <c r="J58" s="2"/>
    </row>
    <row r="59" spans="1:10" ht="12.75">
      <c r="A59" s="91" t="str">
        <f>полуфинал!A26</f>
        <v>Гл. секретарь, судья РК</v>
      </c>
      <c r="E59" s="20" t="str">
        <f>полуфинал!H26</f>
        <v>А.В.Поляков</v>
      </c>
      <c r="H59" t="str">
        <f>полуфинал!K26</f>
        <v>/Рязань/</v>
      </c>
      <c r="I59" s="2"/>
      <c r="J59" s="2"/>
    </row>
    <row r="60" spans="1:10" ht="12.75">
      <c r="A60" s="92"/>
      <c r="B60" s="91"/>
      <c r="C60" s="91"/>
      <c r="I60" s="2"/>
      <c r="J60" s="2"/>
    </row>
    <row r="61" spans="1:10" ht="12.75">
      <c r="A61" s="92"/>
      <c r="B61" s="91"/>
      <c r="C61" s="91"/>
      <c r="J61" s="2"/>
    </row>
    <row r="62" spans="1:10" ht="12.75">
      <c r="A62" s="92"/>
      <c r="B62" s="92"/>
      <c r="C62" s="92"/>
      <c r="I62" s="2"/>
      <c r="J62" s="2"/>
    </row>
    <row r="63" spans="6:7" ht="12.75">
      <c r="F63" s="2"/>
      <c r="G63" s="2"/>
    </row>
    <row r="64" spans="6:7" ht="12.75">
      <c r="F64" s="2"/>
      <c r="G64" s="2"/>
    </row>
    <row r="65" spans="1:10" ht="12.75">
      <c r="A65" s="92"/>
      <c r="B65" s="92"/>
      <c r="C65" s="92"/>
      <c r="I65" s="2"/>
      <c r="J65" s="2"/>
    </row>
    <row r="66" spans="1:10" ht="12.75">
      <c r="A66" s="92"/>
      <c r="B66" s="92"/>
      <c r="C66" s="92"/>
      <c r="I66" s="2"/>
      <c r="J66" s="2"/>
    </row>
    <row r="67" spans="1:10" ht="12.75">
      <c r="A67" s="92"/>
      <c r="B67" s="92"/>
      <c r="C67" s="92"/>
      <c r="I67" s="2"/>
      <c r="J67" s="2"/>
    </row>
    <row r="68" spans="9:10" ht="12.75">
      <c r="I68" s="2"/>
      <c r="J68" s="2"/>
    </row>
    <row r="69" spans="14:15" ht="12.75">
      <c r="N69" s="2"/>
      <c r="O69" s="2"/>
    </row>
    <row r="70" spans="14:15" ht="12.75">
      <c r="N70" s="2"/>
      <c r="O70" s="2"/>
    </row>
    <row r="71" spans="14:15" ht="12.75">
      <c r="N71" s="2"/>
      <c r="O71" s="2"/>
    </row>
    <row r="72" spans="14:15" ht="12.75">
      <c r="N72" s="2"/>
      <c r="O72" s="2"/>
    </row>
    <row r="73" spans="14:15" ht="12.75">
      <c r="N73" s="2"/>
      <c r="O73" s="2"/>
    </row>
    <row r="74" spans="14:15" ht="12.75">
      <c r="N74" s="2"/>
      <c r="O74" s="2"/>
    </row>
    <row r="75" spans="14:15" ht="12.75">
      <c r="N75" s="2"/>
      <c r="O75" s="2"/>
    </row>
    <row r="76" spans="14:15" ht="12.75">
      <c r="N76" s="2"/>
      <c r="O76" s="2"/>
    </row>
    <row r="77" spans="14:15" ht="12.75">
      <c r="N77" s="2"/>
      <c r="O77" s="2"/>
    </row>
    <row r="78" spans="14:15" ht="12.75">
      <c r="N78" s="2"/>
      <c r="O78" s="2"/>
    </row>
    <row r="79" spans="14:15" ht="12.75">
      <c r="N79" s="2"/>
      <c r="O79" s="2"/>
    </row>
    <row r="80" spans="14:15" ht="12.75">
      <c r="N80" s="2"/>
      <c r="O80" s="2"/>
    </row>
    <row r="81" spans="14:15" ht="12.75">
      <c r="N81" s="2"/>
      <c r="O81" s="2"/>
    </row>
    <row r="82" spans="14:15" ht="12.75">
      <c r="N82" s="2"/>
      <c r="O82" s="2"/>
    </row>
    <row r="83" spans="14:15" ht="12.75">
      <c r="N83" s="2"/>
      <c r="O83" s="2"/>
    </row>
    <row r="84" spans="14:15" ht="12.75">
      <c r="N84" s="2"/>
      <c r="O84" s="2"/>
    </row>
    <row r="85" spans="14:15" ht="12.75">
      <c r="N85" s="2"/>
      <c r="O85" s="2"/>
    </row>
    <row r="86" spans="14:15" ht="12.75">
      <c r="N86" s="2"/>
      <c r="O86" s="2"/>
    </row>
    <row r="87" spans="14:15" ht="12.75">
      <c r="N87" s="2"/>
      <c r="O87" s="2"/>
    </row>
    <row r="88" spans="14:15" ht="12.75">
      <c r="N88" s="2"/>
      <c r="O88" s="2"/>
    </row>
    <row r="89" spans="14:15" ht="12.75">
      <c r="N89" s="2"/>
      <c r="O89" s="2"/>
    </row>
    <row r="90" spans="14:15" ht="12.75">
      <c r="N90" s="2"/>
      <c r="O90" s="2"/>
    </row>
    <row r="91" spans="14:15" ht="12.75">
      <c r="N91" s="2"/>
      <c r="O91" s="2"/>
    </row>
    <row r="92" spans="14:15" ht="12.75">
      <c r="N92" s="2"/>
      <c r="O92" s="2"/>
    </row>
    <row r="93" spans="14:15" ht="12.75">
      <c r="N93" s="2"/>
      <c r="O93" s="2"/>
    </row>
    <row r="94" spans="14:15" ht="12.75">
      <c r="N94" s="2"/>
      <c r="O94" s="2"/>
    </row>
  </sheetData>
  <mergeCells count="102">
    <mergeCell ref="K7:K8"/>
    <mergeCell ref="K9:K10"/>
    <mergeCell ref="K21:K22"/>
    <mergeCell ref="B35:B36"/>
    <mergeCell ref="I23:I24"/>
    <mergeCell ref="F10:F11"/>
    <mergeCell ref="F18:F19"/>
    <mergeCell ref="B13:B14"/>
    <mergeCell ref="C16:C17"/>
    <mergeCell ref="D16:D17"/>
    <mergeCell ref="L7:L8"/>
    <mergeCell ref="L9:L10"/>
    <mergeCell ref="L11:L12"/>
    <mergeCell ref="L13:L14"/>
    <mergeCell ref="L21:L22"/>
    <mergeCell ref="L23:L24"/>
    <mergeCell ref="L31:L32"/>
    <mergeCell ref="K23:K24"/>
    <mergeCell ref="K31:K32"/>
    <mergeCell ref="L25:L26"/>
    <mergeCell ref="M31:M32"/>
    <mergeCell ref="L29:L30"/>
    <mergeCell ref="B39:B40"/>
    <mergeCell ref="M27:M28"/>
    <mergeCell ref="L27:L28"/>
    <mergeCell ref="K29:K30"/>
    <mergeCell ref="M29:M30"/>
    <mergeCell ref="B27:B28"/>
    <mergeCell ref="B33:B34"/>
    <mergeCell ref="F28:F29"/>
    <mergeCell ref="M23:M24"/>
    <mergeCell ref="B37:B38"/>
    <mergeCell ref="B29:B30"/>
    <mergeCell ref="B31:B32"/>
    <mergeCell ref="K25:K26"/>
    <mergeCell ref="M25:M26"/>
    <mergeCell ref="K27:K28"/>
    <mergeCell ref="C26:C27"/>
    <mergeCell ref="B25:B26"/>
    <mergeCell ref="D26:D27"/>
    <mergeCell ref="A33:A34"/>
    <mergeCell ref="A35:A36"/>
    <mergeCell ref="A37:A38"/>
    <mergeCell ref="A39:A40"/>
    <mergeCell ref="A25:A26"/>
    <mergeCell ref="A27:A28"/>
    <mergeCell ref="A29:A30"/>
    <mergeCell ref="A31:A32"/>
    <mergeCell ref="L17:L18"/>
    <mergeCell ref="L19:L20"/>
    <mergeCell ref="K11:K12"/>
    <mergeCell ref="K13:K14"/>
    <mergeCell ref="K15:K16"/>
    <mergeCell ref="K17:K18"/>
    <mergeCell ref="L15:L16"/>
    <mergeCell ref="A21:A22"/>
    <mergeCell ref="B21:B22"/>
    <mergeCell ref="A17:A18"/>
    <mergeCell ref="B17:B18"/>
    <mergeCell ref="B19:B20"/>
    <mergeCell ref="A19:A20"/>
    <mergeCell ref="M17:M18"/>
    <mergeCell ref="A15:A16"/>
    <mergeCell ref="B15:B16"/>
    <mergeCell ref="B7:B8"/>
    <mergeCell ref="A7:A8"/>
    <mergeCell ref="A9:A10"/>
    <mergeCell ref="B9:B10"/>
    <mergeCell ref="A11:A12"/>
    <mergeCell ref="B11:B12"/>
    <mergeCell ref="A13:A14"/>
    <mergeCell ref="A23:A24"/>
    <mergeCell ref="M7:M8"/>
    <mergeCell ref="M9:M10"/>
    <mergeCell ref="M11:M12"/>
    <mergeCell ref="M13:M14"/>
    <mergeCell ref="H14:H15"/>
    <mergeCell ref="M21:M22"/>
    <mergeCell ref="M15:M16"/>
    <mergeCell ref="K19:K20"/>
    <mergeCell ref="M19:M20"/>
    <mergeCell ref="D20:D21"/>
    <mergeCell ref="C8:C9"/>
    <mergeCell ref="D8:D9"/>
    <mergeCell ref="C12:C13"/>
    <mergeCell ref="D12:D13"/>
    <mergeCell ref="C30:C31"/>
    <mergeCell ref="D30:D31"/>
    <mergeCell ref="A1:M1"/>
    <mergeCell ref="A2:M2"/>
    <mergeCell ref="A4:M4"/>
    <mergeCell ref="K5:K6"/>
    <mergeCell ref="L5:L6"/>
    <mergeCell ref="M5:M6"/>
    <mergeCell ref="B3:L3"/>
    <mergeCell ref="C20:C21"/>
    <mergeCell ref="C38:C39"/>
    <mergeCell ref="D38:D39"/>
    <mergeCell ref="H32:H33"/>
    <mergeCell ref="C34:C35"/>
    <mergeCell ref="D34:D35"/>
    <mergeCell ref="F36:F37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84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2011-05-05T12:07:57Z</cp:lastPrinted>
  <dcterms:created xsi:type="dcterms:W3CDTF">1996-10-08T23:32:33Z</dcterms:created>
  <dcterms:modified xsi:type="dcterms:W3CDTF">2011-05-05T12:08:28Z</dcterms:modified>
  <cp:category/>
  <cp:version/>
  <cp:contentType/>
  <cp:contentStatus/>
</cp:coreProperties>
</file>