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<sst xmlns="http://schemas.openxmlformats.org/spreadsheetml/2006/main" count="187" uniqueCount="69">
  <si>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</si>
  <si>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</si>
  <si>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</si>
  <si>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</si>
  <si>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</si>
  <si>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</si>
  <si>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</si>
  <si>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</si>
  <si>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</si>
  <si>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</si>
  <si>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</si>
  <si>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</si>
  <si>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</si>
  <si>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</si>
  <si>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</si>
  <si>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</si>
  <si>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</si>
  <si>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</si>
  <si>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</si>
  <si>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</si>
  <si>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</si>
  <si>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</si>
  <si>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</si>
  <si>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</si>
  <si>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</si>
  <si>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</si>
  <si>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</si>
  <si>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</si>
  <si>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</si>
  <si>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</si>
  <si>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</si>
  <si>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</si>
  <si>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</si>
  <si>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</si>
  <si>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</si>
  <si>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</si>
  <si>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</si>
  <si>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</si>
  <si>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</si>
  <si>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</si>
  <si>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</si>
  <si>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</si>
  <si>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</si>
  <si>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</si>
  <si>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</si>
  <si>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</si>
  <si>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</si>
  <si>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</si>
  <si>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</si>
  <si>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</si>
  <si>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</si>
  <si>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</si>
  <si>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32</t>
  </si>
  <si>
    <t>33</t>
  </si>
  <si>
    <t>44</t>
  </si>
  <si>
    <t>KULNEVA Alla</t>
  </si>
  <si>
    <t>1991 ms</t>
  </si>
  <si>
    <t>RUS</t>
  </si>
  <si>
    <t>Кульнева Алла</t>
  </si>
  <si>
    <t>РОС</t>
  </si>
  <si>
    <t>VALTS Antonina</t>
  </si>
  <si>
    <t>GER</t>
  </si>
  <si>
    <t>Вальц Антонина</t>
  </si>
  <si>
    <t>ГЕР</t>
  </si>
  <si>
    <t>MAROZAVA Anzhela</t>
  </si>
  <si>
    <t>BLR</t>
  </si>
  <si>
    <t>Морозова Анжела</t>
  </si>
  <si>
    <t>БЛР</t>
  </si>
  <si>
    <t>Weight category 72F  кg.                             Весовая категория   72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</si>
</sst>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2"/>
      <color indexed="9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sz val="11"/>
      <color indexed="9"/>
      <name val="Arial"/>
      <family val="0"/>
    </font>
    <font>
      <b/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4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/>
    </xf>
    <xf numFmtId="0" fontId="9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25" xfId="0" applyFont="1" applyFill="1" applyBorder="1" applyAlignment="1">
      <alignment horizontal="left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2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8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/>
    </xf>
    <xf numFmtId="0" fontId="38" fillId="0" borderId="8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4" borderId="36" xfId="15" applyFont="1" applyFill="1" applyBorder="1" applyAlignment="1" applyProtection="1">
      <alignment horizontal="center" vertical="center" wrapText="1"/>
      <protection/>
    </xf>
    <xf numFmtId="0" fontId="30" fillId="4" borderId="10" xfId="15" applyFont="1" applyFill="1" applyBorder="1" applyAlignment="1" applyProtection="1">
      <alignment horizontal="center" vertical="center" wrapText="1"/>
      <protection/>
    </xf>
    <xf numFmtId="0" fontId="30" fillId="4" borderId="37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/>
    </xf>
    <xf numFmtId="0" fontId="37" fillId="2" borderId="0" xfId="15" applyFont="1" applyFill="1" applyBorder="1" applyAlignment="1">
      <alignment horizontal="center" vertical="center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15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0" fontId="11" fillId="0" borderId="40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8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178" fontId="12" fillId="2" borderId="17" xfId="16" applyFont="1" applyFill="1" applyBorder="1" applyAlignment="1">
      <alignment horizontal="center" vertical="center" wrapText="1"/>
    </xf>
    <xf numFmtId="178" fontId="12" fillId="2" borderId="38" xfId="16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178" fontId="11" fillId="0" borderId="44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7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7" xfId="15" applyFont="1" applyBorder="1" applyAlignment="1">
      <alignment horizontal="left" vertical="center" wrapText="1"/>
    </xf>
    <xf numFmtId="0" fontId="13" fillId="0" borderId="17" xfId="15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13" fillId="0" borderId="49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39" fillId="0" borderId="9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 wrapText="1"/>
    </xf>
    <xf numFmtId="0" fontId="39" fillId="0" borderId="40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2" fillId="0" borderId="8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34" fillId="0" borderId="36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7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7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  <cell r="C7" t="str">
            <v>KRETOVA Nadiia</v>
          </cell>
          <cell r="D7">
            <v>1991</v>
          </cell>
          <cell r="E7" t="str">
            <v>UKR</v>
          </cell>
        </row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6"/>
  <sheetViews>
    <sheetView workbookViewId="0" topLeftCell="A1">
      <selection activeCell="A1" sqref="A1:H39"/>
    </sheetView>
  </sheetViews>
  <sheetFormatPr defaultColWidth="9.140625" defaultRowHeight="12.75"/>
  <sheetData>
    <row r="1" spans="1:8" ht="15.75" thickBot="1">
      <c r="A1" s="148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49"/>
      <c r="C1" s="149"/>
      <c r="D1" s="149"/>
      <c r="E1" s="149"/>
      <c r="F1" s="149"/>
      <c r="G1" s="149"/>
      <c r="H1" s="150"/>
    </row>
    <row r="2" spans="1:8" ht="12.75">
      <c r="A2" s="151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51"/>
      <c r="C2" s="151"/>
      <c r="D2" s="151"/>
      <c r="E2" s="151"/>
      <c r="F2" s="151"/>
      <c r="G2" s="151"/>
      <c r="H2" s="151"/>
    </row>
    <row r="3" spans="1:8" ht="18">
      <c r="A3" s="152" t="s">
        <v>40</v>
      </c>
      <c r="B3" s="152"/>
      <c r="C3" s="152"/>
      <c r="D3" s="152"/>
      <c r="E3" s="152"/>
      <c r="F3" s="152"/>
      <c r="G3" s="152"/>
      <c r="H3" s="152"/>
    </row>
    <row r="4" spans="1:8" ht="15.75">
      <c r="A4" s="156" t="str">
        <f>'пр.взв.'!A4</f>
        <v>Weight category 72F  кg.                             Весовая категория   72    кг</v>
      </c>
      <c r="B4" s="156"/>
      <c r="C4" s="156"/>
      <c r="D4" s="156"/>
      <c r="E4" s="156"/>
      <c r="F4" s="156"/>
      <c r="G4" s="156"/>
      <c r="H4" s="156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 customHeight="1">
      <c r="A6" s="153" t="s">
        <v>34</v>
      </c>
      <c r="B6" s="146" t="str">
        <f>VLOOKUP(J6,'пр.взв.'!B7:E22,2,FALSE)</f>
        <v>MAROZAVA Anzhela</v>
      </c>
      <c r="C6" s="146"/>
      <c r="D6" s="146"/>
      <c r="E6" s="146"/>
      <c r="F6" s="146"/>
      <c r="G6" s="146"/>
      <c r="H6" s="116" t="str">
        <f>VLOOKUP(J6,'[3]пр.взв.'!B7:F22,3,FALSE)</f>
        <v>1992 cms</v>
      </c>
      <c r="I6" s="76"/>
      <c r="J6" s="77">
        <f>'пр.хода'!I13</f>
        <v>3</v>
      </c>
    </row>
    <row r="7" spans="1:10" ht="18" customHeight="1">
      <c r="A7" s="154"/>
      <c r="B7" s="147" t="str">
        <f>VLOOKUP(J7,'пр.взв.'!B8:E23,2,FALSE)</f>
        <v>Морозова Анжела</v>
      </c>
      <c r="C7" s="147"/>
      <c r="D7" s="147"/>
      <c r="E7" s="147"/>
      <c r="F7" s="147"/>
      <c r="G7" s="147"/>
      <c r="H7" s="117"/>
      <c r="I7" s="76"/>
      <c r="J7" s="77" t="s">
        <v>46</v>
      </c>
    </row>
    <row r="8" spans="1:10" ht="18">
      <c r="A8" s="154"/>
      <c r="B8" s="133" t="str">
        <f>VLOOKUP(J6,'пр.взв.'!B7:E22,4,FALSE)</f>
        <v>BLR</v>
      </c>
      <c r="C8" s="133"/>
      <c r="D8" s="133"/>
      <c r="E8" s="133"/>
      <c r="F8" s="133"/>
      <c r="G8" s="133"/>
      <c r="H8" s="134"/>
      <c r="I8" s="76"/>
      <c r="J8" s="77"/>
    </row>
    <row r="9" spans="1:10" ht="18.75" thickBot="1">
      <c r="A9" s="155"/>
      <c r="B9" s="144" t="str">
        <f>VLOOKUP(J7,'пр.взв.'!B8:E23,4,FALSE)</f>
        <v>БЛР</v>
      </c>
      <c r="C9" s="144"/>
      <c r="D9" s="144"/>
      <c r="E9" s="144"/>
      <c r="F9" s="144"/>
      <c r="G9" s="144"/>
      <c r="H9" s="145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31" t="s">
        <v>35</v>
      </c>
      <c r="B11" s="146" t="str">
        <f>VLOOKUP(J11,'пр.взв.'!B1:E27,2,FALSE)</f>
        <v>VALTS Antonina</v>
      </c>
      <c r="C11" s="146"/>
      <c r="D11" s="146"/>
      <c r="E11" s="146"/>
      <c r="F11" s="146"/>
      <c r="G11" s="146"/>
      <c r="H11" s="116" t="e">
        <f>VLOOKUP(J11,'[3]пр.взв.'!B12:F27,3,FALSE)</f>
        <v>#N/A</v>
      </c>
      <c r="I11" s="76"/>
      <c r="J11" s="77">
        <f>'пр.хода'!L7</f>
        <v>2</v>
      </c>
    </row>
    <row r="12" spans="1:10" ht="18" customHeight="1">
      <c r="A12" s="132"/>
      <c r="B12" s="147" t="str">
        <f>VLOOKUP(J12,'пр.взв.'!B1:E28,2,FALSE)</f>
        <v>Вальц Антонина</v>
      </c>
      <c r="C12" s="147"/>
      <c r="D12" s="147"/>
      <c r="E12" s="147"/>
      <c r="F12" s="147"/>
      <c r="G12" s="147"/>
      <c r="H12" s="117"/>
      <c r="I12" s="76"/>
      <c r="J12" s="77" t="s">
        <v>45</v>
      </c>
    </row>
    <row r="13" spans="1:10" ht="18">
      <c r="A13" s="132"/>
      <c r="B13" s="133" t="str">
        <f>VLOOKUP(J11,'пр.взв.'!B1:E27,4,FALSE)</f>
        <v>GER</v>
      </c>
      <c r="C13" s="133"/>
      <c r="D13" s="133"/>
      <c r="E13" s="133"/>
      <c r="F13" s="133"/>
      <c r="G13" s="133"/>
      <c r="H13" s="134"/>
      <c r="I13" s="76"/>
      <c r="J13" s="77"/>
    </row>
    <row r="14" spans="1:10" ht="18.75" thickBot="1">
      <c r="A14" s="130"/>
      <c r="B14" s="144" t="str">
        <f>VLOOKUP(J12,'пр.взв.'!B1:E28,4,FALSE)</f>
        <v>ГЕР</v>
      </c>
      <c r="C14" s="144"/>
      <c r="D14" s="144"/>
      <c r="E14" s="144"/>
      <c r="F14" s="144"/>
      <c r="G14" s="144"/>
      <c r="H14" s="145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41" t="s">
        <v>36</v>
      </c>
      <c r="B16" s="146" t="str">
        <f>VLOOKUP(J16,'пр.взв.'!B7:E18,2,FALSE)</f>
        <v>KULNEVA Alla</v>
      </c>
      <c r="C16" s="146"/>
      <c r="D16" s="146"/>
      <c r="E16" s="146"/>
      <c r="F16" s="146"/>
      <c r="G16" s="146"/>
      <c r="H16" s="116">
        <f>VLOOKUP(J16,'[3]пр.взв.'!B1:F32,3,FALSE)</f>
        <v>1991</v>
      </c>
      <c r="I16" s="76"/>
      <c r="J16" s="77">
        <f>'пр.хода'!C28</f>
        <v>1</v>
      </c>
    </row>
    <row r="17" spans="1:10" ht="18" customHeight="1">
      <c r="A17" s="142"/>
      <c r="B17" s="147" t="str">
        <f>VLOOKUP(J17,'пр.взв.'!B8:E19,2,FALSE)</f>
        <v>Кульнева Алла</v>
      </c>
      <c r="C17" s="147"/>
      <c r="D17" s="147"/>
      <c r="E17" s="147"/>
      <c r="F17" s="147"/>
      <c r="G17" s="147"/>
      <c r="H17" s="117"/>
      <c r="I17" s="76"/>
      <c r="J17" s="77" t="s">
        <v>44</v>
      </c>
    </row>
    <row r="18" spans="1:10" ht="18">
      <c r="A18" s="142"/>
      <c r="B18" s="133" t="s">
        <v>57</v>
      </c>
      <c r="C18" s="133"/>
      <c r="D18" s="133"/>
      <c r="E18" s="133"/>
      <c r="F18" s="133"/>
      <c r="G18" s="133"/>
      <c r="H18" s="134"/>
      <c r="I18" s="76"/>
      <c r="J18" s="77"/>
    </row>
    <row r="19" spans="1:10" ht="18.75" thickBot="1">
      <c r="A19" s="143"/>
      <c r="B19" s="144" t="s">
        <v>59</v>
      </c>
      <c r="C19" s="144"/>
      <c r="D19" s="144"/>
      <c r="E19" s="144"/>
      <c r="F19" s="144"/>
      <c r="G19" s="144"/>
      <c r="H19" s="145"/>
      <c r="I19" s="76"/>
      <c r="J19" s="77"/>
    </row>
    <row r="20" spans="1:10" ht="18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8" ht="18">
      <c r="A21" s="76"/>
      <c r="B21" s="76"/>
      <c r="C21" s="76"/>
      <c r="D21" s="76"/>
      <c r="E21" s="76"/>
      <c r="F21" s="76"/>
      <c r="G21" s="76"/>
      <c r="H21" s="76"/>
    </row>
    <row r="22" spans="1:8" ht="18">
      <c r="A22" s="76" t="s">
        <v>41</v>
      </c>
      <c r="B22" s="76"/>
      <c r="C22" s="76"/>
      <c r="D22" s="76"/>
      <c r="E22" s="76"/>
      <c r="F22" s="76"/>
      <c r="G22" s="76"/>
      <c r="H22" s="76"/>
    </row>
    <row r="23" ht="13.5" thickBot="1"/>
    <row r="24" spans="1:8" ht="12.75">
      <c r="A24" s="135"/>
      <c r="B24" s="136"/>
      <c r="C24" s="136"/>
      <c r="D24" s="136"/>
      <c r="E24" s="136"/>
      <c r="F24" s="136"/>
      <c r="G24" s="136"/>
      <c r="H24" s="137"/>
    </row>
    <row r="25" spans="1:8" ht="13.5" thickBot="1">
      <c r="A25" s="138"/>
      <c r="B25" s="139"/>
      <c r="C25" s="139"/>
      <c r="D25" s="139"/>
      <c r="E25" s="139"/>
      <c r="F25" s="139"/>
      <c r="G25" s="139"/>
      <c r="H25" s="140"/>
    </row>
    <row r="28" spans="1:8" ht="18">
      <c r="A28" s="76" t="s">
        <v>42</v>
      </c>
      <c r="B28" s="76"/>
      <c r="C28" s="76"/>
      <c r="D28" s="76"/>
      <c r="E28" s="76"/>
      <c r="F28" s="76"/>
      <c r="G28" s="76"/>
      <c r="H28" s="76"/>
    </row>
    <row r="29" spans="1:8" ht="18">
      <c r="A29" s="76"/>
      <c r="B29" s="76"/>
      <c r="C29" s="76"/>
      <c r="D29" s="76"/>
      <c r="E29" s="76"/>
      <c r="F29" s="76"/>
      <c r="G29" s="76"/>
      <c r="H29" s="76"/>
    </row>
    <row r="30" spans="1:8" ht="18">
      <c r="A30" s="76"/>
      <c r="B30" s="76"/>
      <c r="C30" s="76"/>
      <c r="D30" s="76"/>
      <c r="E30" s="76"/>
      <c r="F30" s="76"/>
      <c r="G30" s="76"/>
      <c r="H30" s="76"/>
    </row>
    <row r="31" spans="1:8" ht="18">
      <c r="A31" s="78"/>
      <c r="B31" s="78"/>
      <c r="C31" s="78"/>
      <c r="D31" s="78"/>
      <c r="E31" s="78"/>
      <c r="F31" s="78"/>
      <c r="G31" s="78"/>
      <c r="H31" s="78"/>
    </row>
    <row r="32" spans="1:8" ht="18">
      <c r="A32" s="79"/>
      <c r="B32" s="79"/>
      <c r="C32" s="79"/>
      <c r="D32" s="79"/>
      <c r="E32" s="79"/>
      <c r="F32" s="79"/>
      <c r="G32" s="79"/>
      <c r="H32" s="79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80"/>
      <c r="B36" s="80"/>
      <c r="C36" s="80"/>
      <c r="D36" s="80"/>
      <c r="E36" s="80"/>
      <c r="F36" s="80"/>
      <c r="G36" s="80"/>
      <c r="H36" s="80"/>
    </row>
  </sheetData>
  <mergeCells count="20">
    <mergeCell ref="B12:G12"/>
    <mergeCell ref="A1:H1"/>
    <mergeCell ref="A2:H2"/>
    <mergeCell ref="A3:H3"/>
    <mergeCell ref="A6:A9"/>
    <mergeCell ref="B6:G6"/>
    <mergeCell ref="B7:G7"/>
    <mergeCell ref="B8:H8"/>
    <mergeCell ref="A4:H4"/>
    <mergeCell ref="B9:H9"/>
    <mergeCell ref="B13:H13"/>
    <mergeCell ref="A24:H25"/>
    <mergeCell ref="A16:A19"/>
    <mergeCell ref="A11:A14"/>
    <mergeCell ref="B14:H14"/>
    <mergeCell ref="B16:G16"/>
    <mergeCell ref="B17:G17"/>
    <mergeCell ref="B18:H18"/>
    <mergeCell ref="B19:H19"/>
    <mergeCell ref="B11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57" t="s">
        <v>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40.5" customHeight="1">
      <c r="A2" s="159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" customHeight="1" hidden="1">
      <c r="A3" s="187" t="str">
        <f>'пр.взв.'!A4</f>
        <v>Weight category 72F  кg.                             Весовая категория   72    кг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27.75" customHeight="1" hidden="1" thickBot="1">
      <c r="A4" s="161" t="s">
        <v>37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21" customHeight="1" hidden="1" thickBot="1">
      <c r="A5" s="59" t="s">
        <v>12</v>
      </c>
      <c r="B5" s="46" t="s">
        <v>5</v>
      </c>
      <c r="C5" s="48" t="s">
        <v>13</v>
      </c>
      <c r="D5" s="46" t="s">
        <v>6</v>
      </c>
      <c r="E5" s="49" t="s">
        <v>7</v>
      </c>
      <c r="F5" s="45" t="s">
        <v>14</v>
      </c>
      <c r="G5" s="50" t="s">
        <v>38</v>
      </c>
      <c r="H5" s="50" t="s">
        <v>17</v>
      </c>
      <c r="I5" s="50" t="s">
        <v>18</v>
      </c>
      <c r="J5" s="48" t="s">
        <v>39</v>
      </c>
      <c r="K5" s="50" t="s">
        <v>19</v>
      </c>
    </row>
    <row r="6" spans="1:11" ht="19.5" customHeight="1" hidden="1">
      <c r="A6" s="164">
        <v>1</v>
      </c>
      <c r="B6" s="167">
        <f>'пр.хода'!A26</f>
        <v>0</v>
      </c>
      <c r="C6" s="169" t="s">
        <v>20</v>
      </c>
      <c r="D6" s="171" t="e">
        <f>VLOOKUP(B6,'пр.взв.'!B7:E22,2,FALSE)</f>
        <v>#N/A</v>
      </c>
      <c r="E6" s="182" t="e">
        <f>VLOOKUP(B6,'пр.взв.'!B7:E22,3,FALSE)</f>
        <v>#N/A</v>
      </c>
      <c r="F6" s="189" t="e">
        <f>VLOOKUP(B6,'пр.взв.'!B7:E22,4,FALSE)</f>
        <v>#N/A</v>
      </c>
      <c r="G6" s="180"/>
      <c r="H6" s="162"/>
      <c r="I6" s="180"/>
      <c r="J6" s="162"/>
      <c r="K6" s="60" t="s">
        <v>23</v>
      </c>
    </row>
    <row r="7" spans="1:11" ht="19.5" customHeight="1" hidden="1" thickBot="1">
      <c r="A7" s="165"/>
      <c r="B7" s="168"/>
      <c r="C7" s="170"/>
      <c r="D7" s="172"/>
      <c r="E7" s="177"/>
      <c r="F7" s="184"/>
      <c r="G7" s="179"/>
      <c r="H7" s="163"/>
      <c r="I7" s="179"/>
      <c r="J7" s="163"/>
      <c r="K7" s="61" t="s">
        <v>2</v>
      </c>
    </row>
    <row r="8" spans="1:11" ht="19.5" customHeight="1" hidden="1">
      <c r="A8" s="165"/>
      <c r="B8" s="167">
        <f>'пр.хода'!A30</f>
        <v>0</v>
      </c>
      <c r="C8" s="174" t="s">
        <v>21</v>
      </c>
      <c r="D8" s="185" t="e">
        <f>VLOOKUP(B8,'пр.взв.'!B7:E22,2,FALSE)</f>
        <v>#N/A</v>
      </c>
      <c r="E8" s="176" t="e">
        <f>VLOOKUP(B8,'пр.взв.'!B7:E22,3,FALSE)</f>
        <v>#N/A</v>
      </c>
      <c r="F8" s="183" t="e">
        <f>VLOOKUP(B8,'пр.взв.'!B7:E22,4,FALSE)</f>
        <v>#N/A</v>
      </c>
      <c r="G8" s="178"/>
      <c r="H8" s="162"/>
      <c r="I8" s="180"/>
      <c r="J8" s="162"/>
      <c r="K8" s="61" t="s">
        <v>24</v>
      </c>
    </row>
    <row r="9" spans="1:11" ht="19.5" customHeight="1" hidden="1" thickBot="1">
      <c r="A9" s="166"/>
      <c r="B9" s="168"/>
      <c r="C9" s="175"/>
      <c r="D9" s="186"/>
      <c r="E9" s="177"/>
      <c r="F9" s="184"/>
      <c r="G9" s="179"/>
      <c r="H9" s="163"/>
      <c r="I9" s="179"/>
      <c r="J9" s="163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12</v>
      </c>
      <c r="B11" s="46" t="s">
        <v>5</v>
      </c>
      <c r="C11" s="48" t="s">
        <v>13</v>
      </c>
      <c r="D11" s="46" t="s">
        <v>6</v>
      </c>
      <c r="E11" s="49" t="s">
        <v>7</v>
      </c>
      <c r="F11" s="45" t="s">
        <v>14</v>
      </c>
      <c r="G11" s="50" t="s">
        <v>38</v>
      </c>
      <c r="H11" s="50" t="s">
        <v>17</v>
      </c>
      <c r="I11" s="50" t="s">
        <v>18</v>
      </c>
      <c r="J11" s="48" t="s">
        <v>39</v>
      </c>
      <c r="K11" s="50" t="s">
        <v>19</v>
      </c>
    </row>
    <row r="12" spans="1:11" ht="19.5" customHeight="1" hidden="1">
      <c r="A12" s="164">
        <v>2</v>
      </c>
      <c r="B12" s="167">
        <f>'пр.хода'!F26</f>
        <v>0</v>
      </c>
      <c r="C12" s="169" t="s">
        <v>20</v>
      </c>
      <c r="D12" s="171" t="e">
        <f>VLOOKUP(B12,'пр.взв.'!B7:E22,2,FALSE)</f>
        <v>#N/A</v>
      </c>
      <c r="E12" s="182" t="e">
        <f>VLOOKUP(B12,'пр.взв.'!B7:E22,3,FALSE)</f>
        <v>#N/A</v>
      </c>
      <c r="F12" s="182" t="e">
        <f>VLOOKUP(B12,'пр.взв.'!B7:E22,4,FALSE)</f>
        <v>#N/A</v>
      </c>
      <c r="G12" s="180"/>
      <c r="H12" s="162"/>
      <c r="I12" s="180"/>
      <c r="J12" s="162"/>
      <c r="K12" s="60" t="s">
        <v>23</v>
      </c>
    </row>
    <row r="13" spans="1:11" ht="19.5" customHeight="1" hidden="1" thickBot="1">
      <c r="A13" s="165"/>
      <c r="B13" s="168"/>
      <c r="C13" s="170"/>
      <c r="D13" s="172"/>
      <c r="E13" s="177"/>
      <c r="F13" s="177"/>
      <c r="G13" s="179"/>
      <c r="H13" s="163"/>
      <c r="I13" s="179"/>
      <c r="J13" s="163"/>
      <c r="K13" s="61" t="s">
        <v>2</v>
      </c>
    </row>
    <row r="14" spans="1:11" ht="19.5" customHeight="1" hidden="1">
      <c r="A14" s="165"/>
      <c r="B14" s="167">
        <f>'пр.хода'!F30</f>
        <v>0</v>
      </c>
      <c r="C14" s="174" t="s">
        <v>21</v>
      </c>
      <c r="D14" s="173" t="e">
        <f>VLOOKUP(B14,'пр.взв.'!B7:E22,2,FALSE)</f>
        <v>#N/A</v>
      </c>
      <c r="E14" s="176" t="e">
        <f>VLOOKUP(B14,'пр.взв.'!B7:E22,3,FALSE)</f>
        <v>#N/A</v>
      </c>
      <c r="F14" s="176" t="e">
        <f>VLOOKUP(B14,'пр.взв.'!B7:E22,4,FALSE)</f>
        <v>#N/A</v>
      </c>
      <c r="G14" s="178"/>
      <c r="H14" s="162"/>
      <c r="I14" s="180"/>
      <c r="J14" s="162"/>
      <c r="K14" s="61" t="s">
        <v>24</v>
      </c>
    </row>
    <row r="15" spans="1:11" ht="19.5" customHeight="1" hidden="1" thickBot="1">
      <c r="A15" s="166"/>
      <c r="B15" s="168"/>
      <c r="C15" s="175"/>
      <c r="D15" s="172"/>
      <c r="E15" s="177"/>
      <c r="F15" s="177"/>
      <c r="G15" s="179"/>
      <c r="H15" s="163"/>
      <c r="I15" s="179"/>
      <c r="J15" s="163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81" t="s">
        <v>22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ht="26.25" thickBot="1">
      <c r="A18" s="47" t="s">
        <v>12</v>
      </c>
      <c r="B18" s="46" t="s">
        <v>5</v>
      </c>
      <c r="C18" s="48" t="s">
        <v>13</v>
      </c>
      <c r="D18" s="46" t="s">
        <v>6</v>
      </c>
      <c r="E18" s="49" t="s">
        <v>7</v>
      </c>
      <c r="F18" s="45" t="s">
        <v>14</v>
      </c>
      <c r="G18" s="50" t="s">
        <v>38</v>
      </c>
      <c r="H18" s="50" t="s">
        <v>17</v>
      </c>
      <c r="I18" s="50" t="s">
        <v>18</v>
      </c>
      <c r="J18" s="48" t="s">
        <v>39</v>
      </c>
      <c r="K18" s="50" t="s">
        <v>19</v>
      </c>
    </row>
    <row r="19" spans="1:11" ht="19.5" customHeight="1">
      <c r="A19" s="164"/>
      <c r="B19" s="167">
        <f>'пр.хода'!G8</f>
        <v>3</v>
      </c>
      <c r="C19" s="169" t="s">
        <v>20</v>
      </c>
      <c r="D19" s="171" t="str">
        <f>VLOOKUP(B19,'пр.взв.'!B7:E22,2,FALSE)</f>
        <v>MAROZAVA Anzhela</v>
      </c>
      <c r="E19" s="182" t="str">
        <f>VLOOKUP(B19,'пр.взв.'!B7:E22,3,FALSE)</f>
        <v>1991 ms</v>
      </c>
      <c r="F19" s="182" t="str">
        <f>VLOOKUP(B19,'пр.взв.'!B7:E22,4,FALSE)</f>
        <v>BLR</v>
      </c>
      <c r="G19" s="180"/>
      <c r="H19" s="162"/>
      <c r="I19" s="180"/>
      <c r="J19" s="162"/>
      <c r="K19" s="60" t="s">
        <v>23</v>
      </c>
    </row>
    <row r="20" spans="1:11" ht="19.5" customHeight="1" thickBot="1">
      <c r="A20" s="165"/>
      <c r="B20" s="168"/>
      <c r="C20" s="170"/>
      <c r="D20" s="172"/>
      <c r="E20" s="177"/>
      <c r="F20" s="177"/>
      <c r="G20" s="179"/>
      <c r="H20" s="163"/>
      <c r="I20" s="179"/>
      <c r="J20" s="163"/>
      <c r="K20" s="61" t="s">
        <v>2</v>
      </c>
    </row>
    <row r="21" spans="1:11" ht="19.5" customHeight="1">
      <c r="A21" s="165"/>
      <c r="B21" s="167">
        <f>'пр.хода'!G18</f>
        <v>2</v>
      </c>
      <c r="C21" s="174" t="s">
        <v>21</v>
      </c>
      <c r="D21" s="173" t="str">
        <f>VLOOKUP(B21,'пр.взв.'!B7:E22,2,FALSE)</f>
        <v>VALTS Antonina</v>
      </c>
      <c r="E21" s="176">
        <f>VLOOKUP(B21,'пр.взв.'!B7:E22,3,FALSE)</f>
        <v>1992</v>
      </c>
      <c r="F21" s="176" t="str">
        <f>VLOOKUP(B21,'пр.взв.'!B7:E22,4,FALSE)</f>
        <v>GER</v>
      </c>
      <c r="G21" s="178"/>
      <c r="H21" s="162"/>
      <c r="I21" s="180"/>
      <c r="J21" s="162"/>
      <c r="K21" s="61" t="s">
        <v>24</v>
      </c>
    </row>
    <row r="22" spans="1:11" ht="19.5" customHeight="1" thickBot="1">
      <c r="A22" s="166"/>
      <c r="B22" s="168"/>
      <c r="C22" s="175"/>
      <c r="D22" s="172"/>
      <c r="E22" s="177"/>
      <c r="F22" s="177"/>
      <c r="G22" s="179"/>
      <c r="H22" s="163"/>
      <c r="I22" s="179"/>
      <c r="J22" s="163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90" t="str">
        <f>'[1]реквизиты'!$G$8</f>
        <v>V. Bukhval</v>
      </c>
      <c r="I24" s="190"/>
      <c r="J24" s="19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1"/>
      <c r="G25" s="2"/>
      <c r="H25" s="82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90" t="str">
        <f>'[1]реквизиты'!$G$10</f>
        <v>N. Glushkova</v>
      </c>
      <c r="I26" s="190"/>
      <c r="J26" s="190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I20" sqref="I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8" t="s">
        <v>11</v>
      </c>
      <c r="B1" s="198"/>
      <c r="C1" s="198"/>
      <c r="D1" s="198"/>
      <c r="E1" s="198"/>
      <c r="F1" s="198"/>
    </row>
    <row r="2" spans="1:6" ht="28.5" customHeight="1">
      <c r="A2" s="19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7"/>
      <c r="C2" s="197"/>
      <c r="D2" s="197"/>
      <c r="E2" s="197"/>
      <c r="F2" s="197"/>
    </row>
    <row r="3" spans="1:10" ht="17.25" customHeight="1">
      <c r="A3" s="199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199"/>
      <c r="C3" s="199"/>
      <c r="D3" s="199"/>
      <c r="E3" s="199"/>
      <c r="F3" s="199"/>
      <c r="G3" s="11"/>
      <c r="H3" s="11"/>
      <c r="I3" s="11"/>
      <c r="J3" s="12"/>
    </row>
    <row r="4" spans="1:10" ht="21.75" customHeight="1" thickBot="1">
      <c r="A4" s="191" t="s">
        <v>68</v>
      </c>
      <c r="B4" s="191"/>
      <c r="C4" s="191"/>
      <c r="D4" s="191"/>
      <c r="E4" s="191"/>
      <c r="F4" s="191"/>
      <c r="G4" s="11"/>
      <c r="H4" s="11"/>
      <c r="I4" s="11"/>
      <c r="J4" s="12"/>
    </row>
    <row r="5" spans="1:6" ht="12.75" customHeight="1">
      <c r="A5" s="192" t="s">
        <v>4</v>
      </c>
      <c r="B5" s="194" t="s">
        <v>5</v>
      </c>
      <c r="C5" s="192" t="s">
        <v>6</v>
      </c>
      <c r="D5" s="192" t="s">
        <v>31</v>
      </c>
      <c r="E5" s="192" t="s">
        <v>8</v>
      </c>
      <c r="F5" s="192" t="s">
        <v>9</v>
      </c>
    </row>
    <row r="6" spans="1:6" ht="12.75" customHeight="1" thickBot="1">
      <c r="A6" s="193" t="s">
        <v>4</v>
      </c>
      <c r="B6" s="195"/>
      <c r="C6" s="193" t="s">
        <v>6</v>
      </c>
      <c r="D6" s="193" t="s">
        <v>7</v>
      </c>
      <c r="E6" s="193" t="s">
        <v>8</v>
      </c>
      <c r="F6" s="193" t="s">
        <v>9</v>
      </c>
    </row>
    <row r="7" spans="1:6" ht="12.75" customHeight="1">
      <c r="A7" s="112" t="s">
        <v>52</v>
      </c>
      <c r="B7" s="94">
        <v>1</v>
      </c>
      <c r="C7" s="100" t="s">
        <v>55</v>
      </c>
      <c r="D7" s="101" t="s">
        <v>56</v>
      </c>
      <c r="E7" s="101" t="s">
        <v>57</v>
      </c>
      <c r="F7" s="196"/>
    </row>
    <row r="8" spans="1:6" ht="12.75" customHeight="1">
      <c r="A8" s="113" t="s">
        <v>52</v>
      </c>
      <c r="B8" s="104" t="s">
        <v>44</v>
      </c>
      <c r="C8" s="102" t="s">
        <v>58</v>
      </c>
      <c r="D8" s="85"/>
      <c r="E8" s="85" t="s">
        <v>59</v>
      </c>
      <c r="F8" s="196"/>
    </row>
    <row r="9" spans="1:6" ht="12.75" customHeight="1">
      <c r="A9" s="114" t="s">
        <v>53</v>
      </c>
      <c r="B9" s="96">
        <v>2</v>
      </c>
      <c r="C9" s="100" t="s">
        <v>60</v>
      </c>
      <c r="D9" s="101">
        <v>1992</v>
      </c>
      <c r="E9" s="101" t="s">
        <v>61</v>
      </c>
      <c r="F9" s="196"/>
    </row>
    <row r="10" spans="1:6" ht="12.75" customHeight="1">
      <c r="A10" s="115" t="s">
        <v>53</v>
      </c>
      <c r="B10" s="95" t="s">
        <v>45</v>
      </c>
      <c r="C10" s="102" t="s">
        <v>62</v>
      </c>
      <c r="D10" s="85"/>
      <c r="E10" s="85" t="s">
        <v>63</v>
      </c>
      <c r="F10" s="196"/>
    </row>
    <row r="11" spans="1:6" ht="12.75" customHeight="1">
      <c r="A11" s="114" t="s">
        <v>54</v>
      </c>
      <c r="B11" s="96">
        <v>3</v>
      </c>
      <c r="C11" s="100" t="s">
        <v>64</v>
      </c>
      <c r="D11" s="101" t="s">
        <v>56</v>
      </c>
      <c r="E11" s="101" t="s">
        <v>65</v>
      </c>
      <c r="F11" s="196"/>
    </row>
    <row r="12" spans="1:6" ht="15" customHeight="1">
      <c r="A12" s="115" t="s">
        <v>54</v>
      </c>
      <c r="B12" s="95" t="s">
        <v>46</v>
      </c>
      <c r="C12" s="102" t="s">
        <v>66</v>
      </c>
      <c r="D12" s="85"/>
      <c r="E12" s="85" t="s">
        <v>67</v>
      </c>
      <c r="F12" s="196"/>
    </row>
    <row r="13" spans="1:6" ht="12.75" customHeight="1">
      <c r="A13" s="196"/>
      <c r="B13" s="96">
        <v>4</v>
      </c>
      <c r="C13" s="100"/>
      <c r="D13" s="101"/>
      <c r="E13" s="101"/>
      <c r="F13" s="196"/>
    </row>
    <row r="14" spans="1:6" ht="15" customHeight="1">
      <c r="A14" s="196"/>
      <c r="B14" s="95" t="s">
        <v>47</v>
      </c>
      <c r="C14" s="102"/>
      <c r="D14" s="85"/>
      <c r="E14" s="85"/>
      <c r="F14" s="196"/>
    </row>
    <row r="15" spans="1:6" ht="15" customHeight="1">
      <c r="A15" s="196"/>
      <c r="B15" s="96">
        <v>5</v>
      </c>
      <c r="C15" s="100"/>
      <c r="D15" s="101"/>
      <c r="E15" s="101"/>
      <c r="F15" s="196"/>
    </row>
    <row r="16" spans="1:6" ht="15.75" customHeight="1">
      <c r="A16" s="196"/>
      <c r="B16" s="95" t="s">
        <v>48</v>
      </c>
      <c r="C16" s="102"/>
      <c r="D16" s="85"/>
      <c r="E16" s="85"/>
      <c r="F16" s="196"/>
    </row>
    <row r="17" spans="1:6" ht="12.75" customHeight="1">
      <c r="A17" s="196"/>
      <c r="B17" s="96">
        <v>6</v>
      </c>
      <c r="C17" s="100"/>
      <c r="D17" s="101"/>
      <c r="E17" s="101"/>
      <c r="F17" s="196"/>
    </row>
    <row r="18" spans="1:6" ht="15" customHeight="1">
      <c r="A18" s="196"/>
      <c r="B18" s="95" t="s">
        <v>49</v>
      </c>
      <c r="C18" s="102"/>
      <c r="D18" s="85"/>
      <c r="E18" s="85"/>
      <c r="F18" s="196"/>
    </row>
    <row r="19" spans="1:6" ht="12.75" customHeight="1">
      <c r="A19" s="200"/>
      <c r="B19" s="96">
        <v>7</v>
      </c>
      <c r="C19" s="93"/>
      <c r="D19" s="196"/>
      <c r="E19" s="93"/>
      <c r="F19" s="196"/>
    </row>
    <row r="20" spans="1:6" ht="15" customHeight="1">
      <c r="A20" s="200"/>
      <c r="B20" s="95" t="s">
        <v>50</v>
      </c>
      <c r="C20" s="92"/>
      <c r="D20" s="196"/>
      <c r="E20" s="92"/>
      <c r="F20" s="196"/>
    </row>
    <row r="21" spans="1:6" ht="12.75" customHeight="1">
      <c r="A21" s="200"/>
      <c r="B21" s="96">
        <v>8</v>
      </c>
      <c r="C21" s="93"/>
      <c r="D21" s="196"/>
      <c r="E21" s="93"/>
      <c r="F21" s="196"/>
    </row>
    <row r="22" spans="1:6" ht="15" customHeight="1">
      <c r="A22" s="200"/>
      <c r="B22" s="95" t="s">
        <v>51</v>
      </c>
      <c r="C22" s="92"/>
      <c r="D22" s="196"/>
      <c r="E22" s="92"/>
      <c r="F22" s="196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5"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F17:F18"/>
    <mergeCell ref="F15:F16"/>
    <mergeCell ref="A15:A16"/>
    <mergeCell ref="F7:F8"/>
    <mergeCell ref="F11:F12"/>
    <mergeCell ref="F9:F10"/>
    <mergeCell ref="F13:F14"/>
    <mergeCell ref="A13:A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4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05"/>
      <c r="E1" s="205"/>
      <c r="F1" s="205"/>
      <c r="G1" s="205"/>
      <c r="H1" s="205"/>
      <c r="I1" s="205"/>
      <c r="J1" s="206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07">
        <f>HYPERLINK('[2]ИТ.ПР'!$A$8)</f>
      </c>
      <c r="D2" s="207"/>
      <c r="E2" s="207"/>
      <c r="F2" s="207"/>
      <c r="G2" s="207"/>
      <c r="H2" s="207"/>
      <c r="I2" s="207"/>
      <c r="J2" s="207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08" t="str">
        <f>HYPERLINK('пр.взв.'!A4)</f>
        <v>Weight category 72F  кg.                             Весовая категория   72    кг</v>
      </c>
      <c r="D3" s="209"/>
      <c r="E3" s="209"/>
      <c r="F3" s="209"/>
      <c r="G3" s="209"/>
      <c r="H3" s="209"/>
      <c r="I3" s="209"/>
      <c r="J3" s="210"/>
      <c r="K3" s="42"/>
      <c r="L3" s="42"/>
      <c r="M3" s="42"/>
    </row>
    <row r="4" spans="1:13" ht="16.5" thickBot="1">
      <c r="A4" s="203" t="s">
        <v>0</v>
      </c>
      <c r="B4" s="203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1">
        <v>1</v>
      </c>
      <c r="B5" s="213" t="str">
        <f>VLOOKUP(A5,'пр.взв.'!B7:C22,2,FALSE)</f>
        <v>KULNEVA Alla</v>
      </c>
      <c r="C5" s="215" t="str">
        <f>VLOOKUP(B5,'пр.взв.'!C7:D22,2,FALSE)</f>
        <v>1991 ms</v>
      </c>
      <c r="D5" s="217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2"/>
      <c r="B6" s="214"/>
      <c r="C6" s="216"/>
      <c r="D6" s="218"/>
      <c r="E6" s="201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9">
        <v>5</v>
      </c>
      <c r="B7" s="220">
        <f>VLOOKUP(A7,'пр.взв.'!B9:C24,2,FALSE)</f>
        <v>0</v>
      </c>
      <c r="C7" s="221" t="e">
        <f>VLOOKUP(B7,'пр.взв.'!C9:D24,2,FALSE)</f>
        <v>#N/A</v>
      </c>
      <c r="D7" s="222">
        <f>VLOOKUP(A7,'пр.взв.'!B5:E20,4,FALSE)</f>
        <v>0</v>
      </c>
      <c r="E7" s="202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2"/>
      <c r="B8" s="214"/>
      <c r="C8" s="216"/>
      <c r="D8" s="223"/>
      <c r="E8" s="20"/>
      <c r="F8" s="22"/>
      <c r="G8" s="201"/>
      <c r="H8" s="26"/>
      <c r="I8" s="20"/>
      <c r="J8" s="20"/>
      <c r="K8" s="20"/>
      <c r="L8" s="20"/>
      <c r="M8" s="20"/>
    </row>
    <row r="9" spans="1:13" ht="15" customHeight="1" thickBot="1">
      <c r="A9" s="211">
        <v>3</v>
      </c>
      <c r="B9" s="213" t="str">
        <f>VLOOKUP(A9,'пр.взв.'!B11:C26,2,FALSE)</f>
        <v>MAROZAVA Anzhela</v>
      </c>
      <c r="C9" s="215" t="str">
        <f>VLOOKUP(B9,'пр.взв.'!C11:D26,2,FALSE)</f>
        <v>1991 ms</v>
      </c>
      <c r="D9" s="217" t="str">
        <f>VLOOKUP(A9,'пр.взв.'!B5:E20,4,FALSE)</f>
        <v>BLR</v>
      </c>
      <c r="E9" s="20"/>
      <c r="F9" s="22"/>
      <c r="G9" s="202"/>
      <c r="H9" s="2"/>
      <c r="I9" s="24"/>
      <c r="J9" s="22"/>
      <c r="K9" s="20"/>
      <c r="L9" s="20"/>
      <c r="M9" s="20"/>
    </row>
    <row r="10" spans="1:13" ht="15" customHeight="1">
      <c r="A10" s="212"/>
      <c r="B10" s="214"/>
      <c r="C10" s="216"/>
      <c r="D10" s="218"/>
      <c r="E10" s="201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9">
        <v>7</v>
      </c>
      <c r="B11" s="220">
        <f>VLOOKUP(A11,'пр.взв.'!B13:C28,2,FALSE)</f>
        <v>0</v>
      </c>
      <c r="C11" s="221" t="e">
        <f>VLOOKUP(B11,'пр.взв.'!C13:D28,2,FALSE)</f>
        <v>#N/A</v>
      </c>
      <c r="D11" s="222">
        <f>VLOOKUP(A11,'пр.взв.'!B5:E20,4,FALSE)</f>
        <v>0</v>
      </c>
      <c r="E11" s="202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24"/>
      <c r="B12" s="225"/>
      <c r="C12" s="223"/>
      <c r="D12" s="223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01"/>
      <c r="J14" s="33"/>
      <c r="K14" s="23"/>
      <c r="L14" s="23"/>
      <c r="M14" s="20"/>
    </row>
    <row r="15" spans="1:10" ht="15" customHeight="1" thickBot="1">
      <c r="A15" s="203" t="s">
        <v>3</v>
      </c>
      <c r="B15" s="203"/>
      <c r="C15" s="71"/>
      <c r="D15" s="71"/>
      <c r="E15" s="20"/>
      <c r="F15" s="20"/>
      <c r="G15" s="20"/>
      <c r="H15" s="20"/>
      <c r="I15" s="202"/>
      <c r="J15" s="2"/>
    </row>
    <row r="16" spans="1:10" ht="15" customHeight="1" thickBot="1">
      <c r="A16" s="211">
        <v>2</v>
      </c>
      <c r="B16" s="213" t="str">
        <f>VLOOKUP(A16,'пр.взв.'!B7:C22,2,FALSE)</f>
        <v>VALTS Antonina</v>
      </c>
      <c r="C16" s="215">
        <f>VLOOKUP(B16,'пр.взв.'!C7:D22,2,FALSE)</f>
        <v>1992</v>
      </c>
      <c r="D16" s="217" t="str">
        <f>VLOOKUP(A16,'пр.взв.'!B6:E21,4,FALSE)</f>
        <v>GER</v>
      </c>
      <c r="E16" s="20"/>
      <c r="F16" s="20"/>
      <c r="G16" s="20"/>
      <c r="H16" s="20"/>
      <c r="I16" s="30"/>
      <c r="J16" s="2"/>
    </row>
    <row r="17" spans="1:10" ht="15" customHeight="1">
      <c r="A17" s="212"/>
      <c r="B17" s="214"/>
      <c r="C17" s="216"/>
      <c r="D17" s="218"/>
      <c r="E17" s="201"/>
      <c r="F17" s="20"/>
      <c r="G17" s="25"/>
      <c r="H17" s="22"/>
      <c r="I17" s="30"/>
      <c r="J17" s="2"/>
    </row>
    <row r="18" spans="1:10" ht="15" customHeight="1" thickBot="1">
      <c r="A18" s="219">
        <v>6</v>
      </c>
      <c r="B18" s="220">
        <f>VLOOKUP(A18,'пр.взв.'!B9:C24,2,FALSE)</f>
        <v>0</v>
      </c>
      <c r="C18" s="221" t="e">
        <f>VLOOKUP(B18,'пр.взв.'!C9:D24,2,FALSE)</f>
        <v>#N/A</v>
      </c>
      <c r="D18" s="222">
        <f>VLOOKUP(A18,'пр.взв.'!B6:E21,4,FALSE)</f>
        <v>0</v>
      </c>
      <c r="E18" s="202"/>
      <c r="F18" s="21"/>
      <c r="G18" s="24"/>
      <c r="H18" s="22"/>
      <c r="I18" s="30"/>
      <c r="J18" s="2"/>
    </row>
    <row r="19" spans="1:10" ht="15" customHeight="1" thickBot="1">
      <c r="A19" s="212"/>
      <c r="B19" s="214"/>
      <c r="C19" s="216"/>
      <c r="D19" s="223"/>
      <c r="E19" s="20"/>
      <c r="F19" s="22"/>
      <c r="G19" s="201"/>
      <c r="H19" s="26"/>
      <c r="I19" s="30"/>
      <c r="J19" s="2"/>
    </row>
    <row r="20" spans="1:8" ht="15" customHeight="1" thickBot="1">
      <c r="A20" s="211">
        <v>4</v>
      </c>
      <c r="B20" s="213">
        <f>VLOOKUP(A20,'пр.взв.'!B11:C26,2,FALSE)</f>
        <v>0</v>
      </c>
      <c r="C20" s="215" t="e">
        <f>VLOOKUP(B20,'пр.взв.'!C11:D26,2,FALSE)</f>
        <v>#N/A</v>
      </c>
      <c r="D20" s="217">
        <f>VLOOKUP(A20,'пр.взв.'!B6:E21,4,FALSE)</f>
        <v>0</v>
      </c>
      <c r="E20" s="20"/>
      <c r="F20" s="22"/>
      <c r="G20" s="202"/>
      <c r="H20" s="2"/>
    </row>
    <row r="21" spans="1:8" ht="15" customHeight="1">
      <c r="A21" s="212"/>
      <c r="B21" s="214"/>
      <c r="C21" s="216"/>
      <c r="D21" s="218"/>
      <c r="E21" s="201"/>
      <c r="F21" s="23"/>
      <c r="G21" s="24"/>
      <c r="H21" s="22"/>
    </row>
    <row r="22" spans="1:8" ht="15" customHeight="1" thickBot="1">
      <c r="A22" s="219">
        <v>8</v>
      </c>
      <c r="B22" s="220">
        <f>VLOOKUP(A22,'пр.взв.'!B13:C28,2,FALSE)</f>
        <v>0</v>
      </c>
      <c r="C22" s="221" t="e">
        <f>VLOOKUP(B22,'пр.взв.'!C13:D28,2,FALSE)</f>
        <v>#N/A</v>
      </c>
      <c r="D22" s="222">
        <f>VLOOKUP(A22,'пр.взв.'!B6:E21,4,FALSE)</f>
        <v>0</v>
      </c>
      <c r="E22" s="202"/>
      <c r="F22" s="20"/>
      <c r="G22" s="25"/>
      <c r="H22" s="22"/>
    </row>
    <row r="23" spans="1:8" ht="15" customHeight="1" thickBot="1">
      <c r="A23" s="224"/>
      <c r="B23" s="225"/>
      <c r="C23" s="223"/>
      <c r="D23" s="223"/>
      <c r="E23" s="20"/>
      <c r="F23" s="20"/>
      <c r="G23" s="25"/>
      <c r="H23" s="22"/>
    </row>
    <row r="26" spans="1:7" ht="12.75">
      <c r="A26" s="9" t="s">
        <v>1</v>
      </c>
      <c r="G26" s="9" t="s">
        <v>10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I28" sqref="A1:I2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2" t="s">
        <v>26</v>
      </c>
      <c r="C1" s="262"/>
      <c r="D1" s="262"/>
      <c r="E1" s="262"/>
      <c r="F1" s="262"/>
      <c r="G1" s="262"/>
      <c r="H1" s="262"/>
      <c r="I1" s="262"/>
      <c r="J1" s="63"/>
      <c r="K1" s="262" t="s">
        <v>26</v>
      </c>
      <c r="L1" s="262"/>
      <c r="M1" s="262"/>
      <c r="N1" s="262"/>
      <c r="O1" s="262"/>
      <c r="P1" s="262"/>
      <c r="Q1" s="262"/>
      <c r="R1" s="262"/>
    </row>
    <row r="2" spans="2:18" ht="24.75" customHeight="1">
      <c r="B2" s="252" t="str">
        <f>HYPERLINK('пр.взв.'!A4)</f>
        <v>Weight category 72F  кg.                             Весовая категория   72    кг</v>
      </c>
      <c r="C2" s="253"/>
      <c r="D2" s="253"/>
      <c r="E2" s="253"/>
      <c r="F2" s="253"/>
      <c r="G2" s="253"/>
      <c r="H2" s="253"/>
      <c r="I2" s="253"/>
      <c r="J2" s="64"/>
      <c r="K2" s="252" t="str">
        <f>HYPERLINK('пр.взв.'!A4)</f>
        <v>Weight category 72F  кg.                             Весовая категория   72    кг</v>
      </c>
      <c r="L2" s="253"/>
      <c r="M2" s="253"/>
      <c r="N2" s="253"/>
      <c r="O2" s="253"/>
      <c r="P2" s="253"/>
      <c r="Q2" s="253"/>
      <c r="R2" s="253"/>
    </row>
    <row r="3" spans="2:18" ht="24.75" customHeight="1" hidden="1" thickBot="1">
      <c r="B3" s="65" t="s">
        <v>2</v>
      </c>
      <c r="C3" s="67" t="s">
        <v>32</v>
      </c>
      <c r="D3" s="69" t="s">
        <v>27</v>
      </c>
      <c r="E3" s="66"/>
      <c r="F3" s="65"/>
      <c r="G3" s="66"/>
      <c r="H3" s="66"/>
      <c r="I3" s="66"/>
      <c r="J3" s="66"/>
      <c r="K3" s="65" t="s">
        <v>3</v>
      </c>
      <c r="L3" s="67" t="s">
        <v>32</v>
      </c>
      <c r="M3" s="69" t="s">
        <v>27</v>
      </c>
      <c r="N3" s="66"/>
      <c r="O3" s="65"/>
      <c r="P3" s="66"/>
      <c r="Q3" s="66"/>
      <c r="R3" s="66"/>
    </row>
    <row r="4" spans="1:18" ht="12.75" customHeight="1" hidden="1">
      <c r="A4" s="182" t="s">
        <v>30</v>
      </c>
      <c r="B4" s="249" t="s">
        <v>5</v>
      </c>
      <c r="C4" s="251" t="s">
        <v>6</v>
      </c>
      <c r="D4" s="251" t="s">
        <v>7</v>
      </c>
      <c r="E4" s="251" t="s">
        <v>14</v>
      </c>
      <c r="F4" s="242" t="s">
        <v>15</v>
      </c>
      <c r="G4" s="244" t="s">
        <v>17</v>
      </c>
      <c r="H4" s="246" t="s">
        <v>18</v>
      </c>
      <c r="I4" s="248" t="s">
        <v>16</v>
      </c>
      <c r="J4" s="182" t="s">
        <v>30</v>
      </c>
      <c r="K4" s="249" t="s">
        <v>5</v>
      </c>
      <c r="L4" s="251" t="s">
        <v>6</v>
      </c>
      <c r="M4" s="251" t="s">
        <v>7</v>
      </c>
      <c r="N4" s="251" t="s">
        <v>14</v>
      </c>
      <c r="O4" s="242" t="s">
        <v>15</v>
      </c>
      <c r="P4" s="244" t="s">
        <v>17</v>
      </c>
      <c r="Q4" s="246" t="s">
        <v>18</v>
      </c>
      <c r="R4" s="248" t="s">
        <v>16</v>
      </c>
    </row>
    <row r="5" spans="1:18" ht="12.75" customHeight="1" hidden="1" thickBot="1">
      <c r="A5" s="177"/>
      <c r="B5" s="250" t="s">
        <v>5</v>
      </c>
      <c r="C5" s="243" t="s">
        <v>6</v>
      </c>
      <c r="D5" s="243" t="s">
        <v>7</v>
      </c>
      <c r="E5" s="243" t="s">
        <v>14</v>
      </c>
      <c r="F5" s="243" t="s">
        <v>15</v>
      </c>
      <c r="G5" s="245"/>
      <c r="H5" s="247"/>
      <c r="I5" s="184" t="s">
        <v>16</v>
      </c>
      <c r="J5" s="177"/>
      <c r="K5" s="250" t="s">
        <v>5</v>
      </c>
      <c r="L5" s="243" t="s">
        <v>6</v>
      </c>
      <c r="M5" s="243" t="s">
        <v>7</v>
      </c>
      <c r="N5" s="243" t="s">
        <v>14</v>
      </c>
      <c r="O5" s="243" t="s">
        <v>15</v>
      </c>
      <c r="P5" s="245"/>
      <c r="Q5" s="247"/>
      <c r="R5" s="184" t="s">
        <v>16</v>
      </c>
    </row>
    <row r="6" spans="1:18" ht="12.75" customHeight="1" hidden="1">
      <c r="A6" s="263">
        <v>1</v>
      </c>
      <c r="B6" s="238">
        <v>1</v>
      </c>
      <c r="C6" s="240" t="str">
        <f>VLOOKUP(B6,'пр.взв.'!B7:E22,2,FALSE)</f>
        <v>KULNEVA Alla</v>
      </c>
      <c r="D6" s="241" t="str">
        <f>VLOOKUP(B6,'пр.взв.'!B7:F22,3,FALSE)</f>
        <v>1991 ms</v>
      </c>
      <c r="E6" s="241" t="str">
        <f>VLOOKUP(B6,'пр.взв.'!B7:E22,4,FALSE)</f>
        <v>RUS</v>
      </c>
      <c r="F6" s="227"/>
      <c r="G6" s="236"/>
      <c r="H6" s="237"/>
      <c r="I6" s="229"/>
      <c r="J6" s="263">
        <v>3</v>
      </c>
      <c r="K6" s="238">
        <v>2</v>
      </c>
      <c r="L6" s="240" t="str">
        <f>VLOOKUP(K6,'пр.взв.'!B7:E22,2,FALSE)</f>
        <v>VALTS Antonina</v>
      </c>
      <c r="M6" s="241">
        <f>VLOOKUP(K6,'пр.взв.'!B7:F22,3,FALSE)</f>
        <v>1992</v>
      </c>
      <c r="N6" s="241" t="str">
        <f>VLOOKUP(K6,'пр.взв.'!B7:E22,4,FALSE)</f>
        <v>GER</v>
      </c>
      <c r="O6" s="227"/>
      <c r="P6" s="236"/>
      <c r="Q6" s="237"/>
      <c r="R6" s="229"/>
    </row>
    <row r="7" spans="1:18" ht="12.75" customHeight="1" hidden="1">
      <c r="A7" s="264"/>
      <c r="B7" s="239"/>
      <c r="C7" s="233"/>
      <c r="D7" s="235"/>
      <c r="E7" s="235"/>
      <c r="F7" s="235"/>
      <c r="G7" s="235"/>
      <c r="H7" s="196"/>
      <c r="I7" s="200"/>
      <c r="J7" s="264"/>
      <c r="K7" s="239"/>
      <c r="L7" s="233"/>
      <c r="M7" s="235"/>
      <c r="N7" s="235"/>
      <c r="O7" s="235"/>
      <c r="P7" s="235"/>
      <c r="Q7" s="196"/>
      <c r="R7" s="200"/>
    </row>
    <row r="8" spans="1:18" ht="12.75" customHeight="1" hidden="1">
      <c r="A8" s="264"/>
      <c r="B8" s="230">
        <v>5</v>
      </c>
      <c r="C8" s="232">
        <f>VLOOKUP(B8,'пр.взв.'!B7:E22,2,FALSE)</f>
        <v>0</v>
      </c>
      <c r="D8" s="234">
        <f>VLOOKUP(B8,'пр.взв.'!B7:F22,3,FALSE)</f>
        <v>0</v>
      </c>
      <c r="E8" s="234">
        <f>VLOOKUP(B8,'пр.взв.'!B7:E22,4,FALSE)</f>
        <v>0</v>
      </c>
      <c r="F8" s="226"/>
      <c r="G8" s="226"/>
      <c r="H8" s="228"/>
      <c r="I8" s="228"/>
      <c r="J8" s="264"/>
      <c r="K8" s="230">
        <v>6</v>
      </c>
      <c r="L8" s="232">
        <f>VLOOKUP(K8,'пр.взв.'!B7:E22,2,FALSE)</f>
        <v>0</v>
      </c>
      <c r="M8" s="234">
        <f>VLOOKUP(K8,'пр.взв.'!B7:F22,3,FALSE)</f>
        <v>0</v>
      </c>
      <c r="N8" s="234">
        <f>VLOOKUP(K8,'пр.взв.'!B7:E22,4,FALSE)</f>
        <v>0</v>
      </c>
      <c r="O8" s="226"/>
      <c r="P8" s="226"/>
      <c r="Q8" s="228"/>
      <c r="R8" s="228"/>
    </row>
    <row r="9" spans="1:18" ht="13.5" customHeight="1" hidden="1" thickBot="1">
      <c r="A9" s="266"/>
      <c r="B9" s="259"/>
      <c r="C9" s="260"/>
      <c r="D9" s="261"/>
      <c r="E9" s="261"/>
      <c r="F9" s="257"/>
      <c r="G9" s="257"/>
      <c r="H9" s="258"/>
      <c r="I9" s="258"/>
      <c r="J9" s="266"/>
      <c r="K9" s="259"/>
      <c r="L9" s="260"/>
      <c r="M9" s="261"/>
      <c r="N9" s="261"/>
      <c r="O9" s="257"/>
      <c r="P9" s="257"/>
      <c r="Q9" s="258"/>
      <c r="R9" s="258"/>
    </row>
    <row r="10" spans="1:18" ht="12.75" customHeight="1" hidden="1">
      <c r="A10" s="263">
        <v>2</v>
      </c>
      <c r="B10" s="231">
        <v>3</v>
      </c>
      <c r="C10" s="240" t="str">
        <f>VLOOKUP(B10,'пр.взв.'!B7:E22,2,FALSE)</f>
        <v>MAROZAVA Anzhela</v>
      </c>
      <c r="D10" s="241" t="str">
        <f>VLOOKUP(B10,'пр.взв.'!B7:F22,3,FALSE)</f>
        <v>1991 ms</v>
      </c>
      <c r="E10" s="241" t="str">
        <f>VLOOKUP(B10,'пр.взв.'!B7:E22,4,FALSE)</f>
        <v>BLR</v>
      </c>
      <c r="F10" s="235"/>
      <c r="G10" s="255"/>
      <c r="H10" s="196"/>
      <c r="I10" s="234"/>
      <c r="J10" s="263">
        <v>4</v>
      </c>
      <c r="K10" s="231">
        <v>4</v>
      </c>
      <c r="L10" s="240">
        <f>VLOOKUP(K10,'пр.взв.'!B7:E22,2,FALSE)</f>
        <v>0</v>
      </c>
      <c r="M10" s="241">
        <f>VLOOKUP(K10,'пр.взв.'!B7:F22,3,FALSE)</f>
        <v>0</v>
      </c>
      <c r="N10" s="241">
        <f>VLOOKUP(K10,'пр.взв.'!B7:E22,4,FALSE)</f>
        <v>0</v>
      </c>
      <c r="O10" s="235"/>
      <c r="P10" s="255"/>
      <c r="Q10" s="196"/>
      <c r="R10" s="234"/>
    </row>
    <row r="11" spans="1:18" ht="12.75" customHeight="1" hidden="1">
      <c r="A11" s="264"/>
      <c r="B11" s="256"/>
      <c r="C11" s="233"/>
      <c r="D11" s="235"/>
      <c r="E11" s="235"/>
      <c r="F11" s="235"/>
      <c r="G11" s="235"/>
      <c r="H11" s="196"/>
      <c r="I11" s="200"/>
      <c r="J11" s="264"/>
      <c r="K11" s="256"/>
      <c r="L11" s="233"/>
      <c r="M11" s="235"/>
      <c r="N11" s="235"/>
      <c r="O11" s="235"/>
      <c r="P11" s="235"/>
      <c r="Q11" s="196"/>
      <c r="R11" s="200"/>
    </row>
    <row r="12" spans="1:18" ht="12.75" customHeight="1" hidden="1">
      <c r="A12" s="264"/>
      <c r="B12" s="230">
        <v>7</v>
      </c>
      <c r="C12" s="232">
        <f>VLOOKUP(B12,'пр.взв.'!B7:E22,2,FALSE)</f>
        <v>0</v>
      </c>
      <c r="D12" s="234">
        <f>VLOOKUP(B12,'пр.взв.'!B7:F22,3,FALSE)</f>
        <v>0</v>
      </c>
      <c r="E12" s="234">
        <f>VLOOKUP(B12,'пр.взв.'!B7:E22,4,FALSE)</f>
        <v>0</v>
      </c>
      <c r="F12" s="226"/>
      <c r="G12" s="226"/>
      <c r="H12" s="228"/>
      <c r="I12" s="228"/>
      <c r="J12" s="264"/>
      <c r="K12" s="230">
        <v>8</v>
      </c>
      <c r="L12" s="232">
        <f>VLOOKUP(K12,'пр.взв.'!B7:E22,2,FALSE)</f>
        <v>0</v>
      </c>
      <c r="M12" s="234">
        <f>VLOOKUP(K12,'пр.взв.'!B7:F22,3,FALSE)</f>
        <v>0</v>
      </c>
      <c r="N12" s="234">
        <f>VLOOKUP(K12,'пр.взв.'!B7:E22,4,FALSE)</f>
        <v>0</v>
      </c>
      <c r="O12" s="226"/>
      <c r="P12" s="226"/>
      <c r="Q12" s="228"/>
      <c r="R12" s="228"/>
    </row>
    <row r="13" spans="1:18" ht="12.75" customHeight="1" hidden="1">
      <c r="A13" s="265"/>
      <c r="B13" s="231"/>
      <c r="C13" s="233"/>
      <c r="D13" s="235"/>
      <c r="E13" s="235"/>
      <c r="F13" s="227"/>
      <c r="G13" s="227"/>
      <c r="H13" s="229"/>
      <c r="I13" s="229"/>
      <c r="J13" s="265"/>
      <c r="K13" s="231"/>
      <c r="L13" s="233"/>
      <c r="M13" s="235"/>
      <c r="N13" s="235"/>
      <c r="O13" s="227"/>
      <c r="P13" s="227"/>
      <c r="Q13" s="229"/>
      <c r="R13" s="229"/>
    </row>
    <row r="16" spans="2:18" ht="24.75" customHeight="1" thickBot="1">
      <c r="B16" s="65" t="s">
        <v>2</v>
      </c>
      <c r="C16" s="254" t="s">
        <v>33</v>
      </c>
      <c r="D16" s="254"/>
      <c r="E16" s="254"/>
      <c r="F16" s="254"/>
      <c r="G16" s="254"/>
      <c r="H16" s="254"/>
      <c r="I16" s="254"/>
      <c r="J16" s="74"/>
      <c r="K16" s="65" t="s">
        <v>3</v>
      </c>
      <c r="L16" s="254" t="s">
        <v>33</v>
      </c>
      <c r="M16" s="254"/>
      <c r="N16" s="254"/>
      <c r="O16" s="254"/>
      <c r="P16" s="254"/>
      <c r="Q16" s="254"/>
      <c r="R16" s="254"/>
    </row>
    <row r="17" spans="1:18" ht="12.75" customHeight="1">
      <c r="A17" s="182" t="s">
        <v>30</v>
      </c>
      <c r="B17" s="249" t="s">
        <v>5</v>
      </c>
      <c r="C17" s="251" t="s">
        <v>6</v>
      </c>
      <c r="D17" s="251" t="s">
        <v>7</v>
      </c>
      <c r="E17" s="251" t="s">
        <v>14</v>
      </c>
      <c r="F17" s="242" t="s">
        <v>15</v>
      </c>
      <c r="G17" s="244" t="s">
        <v>17</v>
      </c>
      <c r="H17" s="246" t="s">
        <v>18</v>
      </c>
      <c r="I17" s="248" t="s">
        <v>16</v>
      </c>
      <c r="J17" s="182" t="s">
        <v>30</v>
      </c>
      <c r="K17" s="249" t="s">
        <v>5</v>
      </c>
      <c r="L17" s="251" t="s">
        <v>6</v>
      </c>
      <c r="M17" s="251" t="s">
        <v>7</v>
      </c>
      <c r="N17" s="251" t="s">
        <v>14</v>
      </c>
      <c r="O17" s="242" t="s">
        <v>15</v>
      </c>
      <c r="P17" s="244" t="s">
        <v>17</v>
      </c>
      <c r="Q17" s="246" t="s">
        <v>18</v>
      </c>
      <c r="R17" s="248" t="s">
        <v>16</v>
      </c>
    </row>
    <row r="18" spans="1:18" ht="12.75" customHeight="1" thickBot="1">
      <c r="A18" s="177"/>
      <c r="B18" s="250" t="s">
        <v>5</v>
      </c>
      <c r="C18" s="243" t="s">
        <v>6</v>
      </c>
      <c r="D18" s="243" t="s">
        <v>7</v>
      </c>
      <c r="E18" s="243" t="s">
        <v>14</v>
      </c>
      <c r="F18" s="243" t="s">
        <v>15</v>
      </c>
      <c r="G18" s="245"/>
      <c r="H18" s="247"/>
      <c r="I18" s="184" t="s">
        <v>16</v>
      </c>
      <c r="J18" s="177"/>
      <c r="K18" s="250" t="s">
        <v>5</v>
      </c>
      <c r="L18" s="243" t="s">
        <v>6</v>
      </c>
      <c r="M18" s="243" t="s">
        <v>7</v>
      </c>
      <c r="N18" s="243" t="s">
        <v>14</v>
      </c>
      <c r="O18" s="243" t="s">
        <v>15</v>
      </c>
      <c r="P18" s="245"/>
      <c r="Q18" s="247"/>
      <c r="R18" s="184" t="s">
        <v>16</v>
      </c>
    </row>
    <row r="19" spans="1:18" ht="12.75" customHeight="1">
      <c r="A19" s="263">
        <v>1</v>
      </c>
      <c r="B19" s="238">
        <f>'пр.хода'!E6</f>
        <v>1</v>
      </c>
      <c r="C19" s="240" t="str">
        <f>VLOOKUP(B19,'пр.взв.'!B7:E22,2,FALSE)</f>
        <v>KULNEVA Alla</v>
      </c>
      <c r="D19" s="241" t="str">
        <f>VLOOKUP(B19,'пр.взв.'!B7:F22,3,FALSE)</f>
        <v>1991 ms</v>
      </c>
      <c r="E19" s="241" t="str">
        <f>VLOOKUP(B19,'пр.взв.'!B7:E22,4,FALSE)</f>
        <v>RUS</v>
      </c>
      <c r="F19" s="227"/>
      <c r="G19" s="236"/>
      <c r="H19" s="237"/>
      <c r="I19" s="229"/>
      <c r="J19" s="263">
        <v>2</v>
      </c>
      <c r="K19" s="238"/>
      <c r="L19" s="240" t="e">
        <f>VLOOKUP(K19,'пр.взв.'!B7:E22,2,FALSE)</f>
        <v>#N/A</v>
      </c>
      <c r="M19" s="241" t="e">
        <f>VLOOKUP(K19,'пр.взв.'!B7:F22,3,FALSE)</f>
        <v>#N/A</v>
      </c>
      <c r="N19" s="241" t="e">
        <f>VLOOKUP(K19,'пр.взв.'!B7:E22,4,FALSE)</f>
        <v>#N/A</v>
      </c>
      <c r="O19" s="227"/>
      <c r="P19" s="236"/>
      <c r="Q19" s="237"/>
      <c r="R19" s="229"/>
    </row>
    <row r="20" spans="1:18" ht="12.75" customHeight="1">
      <c r="A20" s="264"/>
      <c r="B20" s="239"/>
      <c r="C20" s="233"/>
      <c r="D20" s="235"/>
      <c r="E20" s="235"/>
      <c r="F20" s="235"/>
      <c r="G20" s="235"/>
      <c r="H20" s="196"/>
      <c r="I20" s="200"/>
      <c r="J20" s="264"/>
      <c r="K20" s="239"/>
      <c r="L20" s="233"/>
      <c r="M20" s="235"/>
      <c r="N20" s="235"/>
      <c r="O20" s="235"/>
      <c r="P20" s="235"/>
      <c r="Q20" s="196"/>
      <c r="R20" s="200"/>
    </row>
    <row r="21" spans="1:18" ht="12.75" customHeight="1">
      <c r="A21" s="264"/>
      <c r="B21" s="230">
        <f>'пр.хода'!E10</f>
        <v>3</v>
      </c>
      <c r="C21" s="232" t="str">
        <f>VLOOKUP(B21,'пр.взв.'!B7:E22,2,FALSE)</f>
        <v>MAROZAVA Anzhela</v>
      </c>
      <c r="D21" s="234" t="str">
        <f>VLOOKUP(B21,'пр.взв.'!B7:F22,3,FALSE)</f>
        <v>1991 ms</v>
      </c>
      <c r="E21" s="234" t="str">
        <f>VLOOKUP(B21,'пр.взв.'!B7:E22,4,FALSE)</f>
        <v>BLR</v>
      </c>
      <c r="F21" s="226"/>
      <c r="G21" s="226"/>
      <c r="H21" s="228"/>
      <c r="I21" s="228"/>
      <c r="J21" s="264"/>
      <c r="K21" s="230"/>
      <c r="L21" s="232" t="e">
        <f>VLOOKUP(K21,'пр.взв.'!B7:E22,2,FALSE)</f>
        <v>#N/A</v>
      </c>
      <c r="M21" s="234" t="e">
        <f>VLOOKUP(K21,'пр.взв.'!B7:F22,3,FALSE)</f>
        <v>#N/A</v>
      </c>
      <c r="N21" s="234" t="e">
        <f>VLOOKUP(K21,'пр.взв.'!B7:E22,4,FALSE)</f>
        <v>#N/A</v>
      </c>
      <c r="O21" s="226"/>
      <c r="P21" s="226"/>
      <c r="Q21" s="228"/>
      <c r="R21" s="228"/>
    </row>
    <row r="22" spans="1:18" ht="12.75" customHeight="1">
      <c r="A22" s="265"/>
      <c r="B22" s="231"/>
      <c r="C22" s="233"/>
      <c r="D22" s="235"/>
      <c r="E22" s="235"/>
      <c r="F22" s="227"/>
      <c r="G22" s="227"/>
      <c r="H22" s="229"/>
      <c r="I22" s="229"/>
      <c r="J22" s="265"/>
      <c r="K22" s="231"/>
      <c r="L22" s="233"/>
      <c r="M22" s="235"/>
      <c r="N22" s="235"/>
      <c r="O22" s="227"/>
      <c r="P22" s="227"/>
      <c r="Q22" s="229"/>
      <c r="R22" s="229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7.8515625" style="0" customWidth="1"/>
  </cols>
  <sheetData>
    <row r="1" spans="2:14" ht="65.25" customHeight="1" thickBot="1">
      <c r="B1" s="38"/>
      <c r="C1" s="306" t="s">
        <v>43</v>
      </c>
      <c r="D1" s="307"/>
      <c r="E1" s="307"/>
      <c r="F1" s="307"/>
      <c r="G1" s="307"/>
      <c r="H1" s="308"/>
      <c r="I1" s="309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10"/>
      <c r="K1" s="310"/>
      <c r="L1" s="310"/>
      <c r="M1" s="310"/>
      <c r="N1" s="311"/>
    </row>
    <row r="2" spans="2:18" ht="26.25" customHeight="1" thickBot="1">
      <c r="B2" s="40"/>
      <c r="C2" s="312" t="str">
        <f>HYPERLINK('пр.взв.'!A4)</f>
        <v>Weight category 72F  кg.                             Весовая категория   72    кг</v>
      </c>
      <c r="D2" s="313"/>
      <c r="E2" s="313"/>
      <c r="F2" s="313"/>
      <c r="G2" s="313"/>
      <c r="H2" s="314"/>
      <c r="I2" s="315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316"/>
      <c r="K2" s="316"/>
      <c r="L2" s="316"/>
      <c r="M2" s="316"/>
      <c r="N2" s="317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28</v>
      </c>
      <c r="N4" s="39"/>
      <c r="O4" s="39"/>
    </row>
    <row r="5" spans="1:15" ht="15" customHeight="1" thickBot="1">
      <c r="A5" s="286">
        <v>1</v>
      </c>
      <c r="B5" s="84" t="str">
        <f>VLOOKUP(A5,'пр.взв.'!B7:F22,2,FALSE)</f>
        <v>KULNEVA Alla</v>
      </c>
      <c r="C5" s="268" t="str">
        <f>VLOOKUP(A5,'пр.взв.'!B7:F22,3,FALSE)</f>
        <v>1991 ms</v>
      </c>
      <c r="D5" s="86" t="str">
        <f>VLOOKUP(A5,'пр.взв.'!B7:F22,4,FALSE)</f>
        <v>RUS</v>
      </c>
      <c r="K5" s="296">
        <v>1</v>
      </c>
      <c r="L5" s="97">
        <f>I13</f>
        <v>3</v>
      </c>
      <c r="M5" s="103" t="str">
        <f>VLOOKUP(L5,'пр.взв.'!B7:F22,2,FALSE)</f>
        <v>MAROZAVA Anzhela</v>
      </c>
      <c r="N5" s="88" t="str">
        <f>VLOOKUP(L5,'пр.взв.'!B7:F22,4,FALSE)</f>
        <v>BLR</v>
      </c>
      <c r="O5" s="39"/>
    </row>
    <row r="6" spans="1:15" ht="15" customHeight="1">
      <c r="A6" s="287"/>
      <c r="B6" s="87" t="str">
        <f>'пр.взв.'!C8</f>
        <v>Кульнева Алла</v>
      </c>
      <c r="C6" s="269"/>
      <c r="D6" s="87" t="str">
        <f>'пр.взв.'!E8</f>
        <v>РОС</v>
      </c>
      <c r="E6" s="284">
        <v>1</v>
      </c>
      <c r="K6" s="297"/>
      <c r="L6" s="105" t="s">
        <v>46</v>
      </c>
      <c r="M6" s="99" t="str">
        <f>VLOOKUP(L6,'пр.взв.'!B7:E22,2,FALSE)</f>
        <v>Морозова Анжела</v>
      </c>
      <c r="N6" s="89" t="str">
        <f>VLOOKUP(L6,'пр.взв.'!B7:E22,4,FALSE)</f>
        <v>БЛР</v>
      </c>
      <c r="O6" s="39"/>
    </row>
    <row r="7" spans="1:15" ht="15" customHeight="1" thickBot="1">
      <c r="A7" s="277">
        <v>5</v>
      </c>
      <c r="B7" s="118">
        <f>VLOOKUP(A7,'пр.взв.'!B7:F22,2,FALSE)</f>
        <v>0</v>
      </c>
      <c r="C7" s="279">
        <f>VLOOKUP(A7,'пр.взв.'!B7:F22,3,FALSE)</f>
        <v>0</v>
      </c>
      <c r="D7" s="119">
        <f>VLOOKUP(A7,'пр.взв.'!B9:F24,4,FALSE)</f>
        <v>0</v>
      </c>
      <c r="E7" s="285"/>
      <c r="F7" s="6"/>
      <c r="G7" s="30"/>
      <c r="K7" s="294">
        <v>2</v>
      </c>
      <c r="L7" s="98">
        <v>2</v>
      </c>
      <c r="M7" s="91" t="str">
        <f>VLOOKUP(L7,'пр.взв.'!B7:F22,2,FALSE)</f>
        <v>VALTS Antonina</v>
      </c>
      <c r="N7" s="90" t="str">
        <f>VLOOKUP(L7,'пр.взв.'!B7:E22,4,FALSE)</f>
        <v>GER</v>
      </c>
      <c r="O7" s="39"/>
    </row>
    <row r="8" spans="1:15" ht="15" customHeight="1" thickBot="1">
      <c r="A8" s="278"/>
      <c r="B8" s="120">
        <f>'пр.взв.'!C16</f>
        <v>0</v>
      </c>
      <c r="C8" s="280"/>
      <c r="D8" s="120">
        <f>'пр.взв.'!E16</f>
        <v>0</v>
      </c>
      <c r="F8" s="2"/>
      <c r="G8" s="303">
        <v>3</v>
      </c>
      <c r="K8" s="295"/>
      <c r="L8" s="105" t="s">
        <v>45</v>
      </c>
      <c r="M8" s="99" t="str">
        <f>VLOOKUP(L8,'пр.взв.'!B1:E24,2,FALSE)</f>
        <v>Вальц Антонина</v>
      </c>
      <c r="N8" s="89" t="str">
        <f>VLOOKUP(L8,'пр.взв.'!B1:E24,4,FALSE)</f>
        <v>ГЕР</v>
      </c>
      <c r="O8" s="39"/>
    </row>
    <row r="9" spans="1:15" ht="15" customHeight="1" thickBot="1">
      <c r="A9" s="288">
        <v>3</v>
      </c>
      <c r="B9" s="84" t="str">
        <f>VLOOKUP(A9,'пр.взв.'!B7:F22,2,FALSE)</f>
        <v>MAROZAVA Anzhela</v>
      </c>
      <c r="C9" s="268" t="str">
        <f>VLOOKUP(A9,'пр.взв.'!B7:F22,3,FALSE)</f>
        <v>1991 ms</v>
      </c>
      <c r="D9" s="86" t="str">
        <f>VLOOKUP(A9,'пр.взв.'!B11:F26,4,FALSE)</f>
        <v>BLR</v>
      </c>
      <c r="F9" s="2"/>
      <c r="G9" s="304"/>
      <c r="H9" s="27"/>
      <c r="K9" s="292">
        <v>3</v>
      </c>
      <c r="L9" s="107" t="s">
        <v>44</v>
      </c>
      <c r="M9" s="91" t="str">
        <f>VLOOKUP(L9,'пр.взв.'!B7:F22,2,FALSE)</f>
        <v>Кульнева Алла</v>
      </c>
      <c r="N9" s="90" t="str">
        <f>VLOOKUP(L9,'пр.взв.'!B7:E22,4,FALSE)</f>
        <v>РОС</v>
      </c>
      <c r="O9" s="39"/>
    </row>
    <row r="10" spans="1:15" ht="15" customHeight="1" thickBot="1">
      <c r="A10" s="289"/>
      <c r="B10" s="87" t="str">
        <f>'пр.взв.'!C12</f>
        <v>Морозова Анжела</v>
      </c>
      <c r="C10" s="269"/>
      <c r="D10" s="87" t="str">
        <f>'пр.взв.'!E12</f>
        <v>БЛР</v>
      </c>
      <c r="E10" s="303">
        <v>3</v>
      </c>
      <c r="F10" s="1"/>
      <c r="G10" s="30"/>
      <c r="H10" s="28"/>
      <c r="K10" s="293"/>
      <c r="L10" s="106" t="s">
        <v>44</v>
      </c>
      <c r="M10" s="108" t="str">
        <f>VLOOKUP(L10,'пр.взв.'!B1:E26,2,FALSE)</f>
        <v>Кульнева Алла</v>
      </c>
      <c r="N10" s="109" t="str">
        <f>VLOOKUP(L10,'пр.взв.'!B1:E26,4,FALSE)</f>
        <v>РОС</v>
      </c>
      <c r="O10" s="39"/>
    </row>
    <row r="11" spans="1:15" ht="15" customHeight="1" thickBot="1">
      <c r="A11" s="277">
        <v>7</v>
      </c>
      <c r="B11" s="118">
        <f>VLOOKUP(A11,'пр.взв.'!B7:F22,2,FALSE)</f>
        <v>0</v>
      </c>
      <c r="C11" s="279">
        <f>VLOOKUP(A11,'пр.взв.'!B7:F22,3,FALSE)</f>
        <v>0</v>
      </c>
      <c r="D11" s="119">
        <f>VLOOKUP(A11,'пр.взв.'!B13:F28,4,FALSE)</f>
        <v>0</v>
      </c>
      <c r="E11" s="305"/>
      <c r="G11" s="2"/>
      <c r="H11" s="28"/>
      <c r="K11" s="283"/>
      <c r="L11" s="124"/>
      <c r="M11" s="125"/>
      <c r="N11" s="53"/>
      <c r="O11" s="39"/>
    </row>
    <row r="12" spans="1:15" ht="15" customHeight="1" thickBot="1">
      <c r="A12" s="278"/>
      <c r="B12" s="120">
        <f>'пр.взв.'!C20</f>
        <v>0</v>
      </c>
      <c r="C12" s="280"/>
      <c r="D12" s="120">
        <f>'пр.взв.'!E20</f>
        <v>0</v>
      </c>
      <c r="G12" s="2"/>
      <c r="H12" s="28"/>
      <c r="K12" s="300"/>
      <c r="L12" s="126"/>
      <c r="M12" s="127"/>
      <c r="N12" s="128"/>
      <c r="O12" s="39"/>
    </row>
    <row r="13" spans="1:15" ht="15" customHeight="1">
      <c r="A13" s="270" t="s">
        <v>29</v>
      </c>
      <c r="D13" s="37"/>
      <c r="G13" s="2"/>
      <c r="H13" s="28"/>
      <c r="I13" s="303">
        <v>3</v>
      </c>
      <c r="K13" s="283"/>
      <c r="L13" s="124"/>
      <c r="M13" s="125"/>
      <c r="N13" s="53"/>
      <c r="O13" s="39"/>
    </row>
    <row r="14" spans="1:15" ht="15" customHeight="1" thickBot="1">
      <c r="A14" s="271"/>
      <c r="D14" s="37"/>
      <c r="G14" s="2"/>
      <c r="H14" s="28"/>
      <c r="I14" s="304"/>
      <c r="K14" s="300"/>
      <c r="L14" s="126"/>
      <c r="M14" s="127"/>
      <c r="N14" s="128"/>
      <c r="O14" s="39"/>
    </row>
    <row r="15" spans="1:15" ht="15" customHeight="1" thickBot="1">
      <c r="A15" s="290">
        <v>2</v>
      </c>
      <c r="B15" s="84" t="str">
        <f>VLOOKUP(A15,'пр.взв.'!B7:F22,2,FALSE)</f>
        <v>VALTS Antonina</v>
      </c>
      <c r="C15" s="268">
        <f>VLOOKUP(A15,'пр.взв.'!B7:F22,3,FALSE)</f>
        <v>1992</v>
      </c>
      <c r="D15" s="86" t="str">
        <f>VLOOKUP(A15,'пр.взв.'!B7:F22,4,FALSE)</f>
        <v>GER</v>
      </c>
      <c r="G15" s="2"/>
      <c r="H15" s="28"/>
      <c r="K15" s="283"/>
      <c r="L15" s="124"/>
      <c r="M15" s="125"/>
      <c r="N15" s="53"/>
      <c r="O15" s="39"/>
    </row>
    <row r="16" spans="1:15" ht="15" customHeight="1">
      <c r="A16" s="291"/>
      <c r="B16" s="87" t="str">
        <f>'пр.взв.'!C10</f>
        <v>Вальц Антонина</v>
      </c>
      <c r="C16" s="269"/>
      <c r="D16" s="87" t="str">
        <f>'пр.взв.'!E10</f>
        <v>ГЕР</v>
      </c>
      <c r="E16" s="318">
        <v>2</v>
      </c>
      <c r="G16" s="2"/>
      <c r="H16" s="28"/>
      <c r="K16" s="300"/>
      <c r="L16" s="126"/>
      <c r="M16" s="127"/>
      <c r="N16" s="128"/>
      <c r="O16" s="39"/>
    </row>
    <row r="17" spans="1:15" ht="15" customHeight="1" thickBot="1">
      <c r="A17" s="277">
        <v>6</v>
      </c>
      <c r="B17" s="118">
        <f>VLOOKUP(A17,'пр.взв.'!B7:F22,2,FALSE)</f>
        <v>0</v>
      </c>
      <c r="C17" s="279">
        <f>VLOOKUP(A17,'пр.взв.'!B7:F22,3,FALSE)</f>
        <v>0</v>
      </c>
      <c r="D17" s="119">
        <f>VLOOKUP(A17,'пр.взв.'!B7:F22,4,FALSE)</f>
        <v>0</v>
      </c>
      <c r="E17" s="319"/>
      <c r="F17" s="6"/>
      <c r="G17" s="30"/>
      <c r="H17" s="28"/>
      <c r="K17" s="298"/>
      <c r="L17" s="124"/>
      <c r="M17" s="125"/>
      <c r="N17" s="53"/>
      <c r="O17" s="39"/>
    </row>
    <row r="18" spans="1:15" ht="15" customHeight="1" thickBot="1">
      <c r="A18" s="278"/>
      <c r="B18" s="120">
        <f>'пр.взв.'!C18</f>
        <v>0</v>
      </c>
      <c r="C18" s="280"/>
      <c r="D18" s="120">
        <f>'пр.взв.'!E18</f>
        <v>0</v>
      </c>
      <c r="F18" s="2"/>
      <c r="G18" s="318">
        <v>2</v>
      </c>
      <c r="H18" s="29"/>
      <c r="K18" s="299"/>
      <c r="L18" s="126"/>
      <c r="M18" s="127"/>
      <c r="N18" s="128"/>
      <c r="O18" s="39"/>
    </row>
    <row r="19" spans="1:15" ht="15" customHeight="1" thickBot="1">
      <c r="A19" s="273">
        <v>4</v>
      </c>
      <c r="B19" s="121">
        <f>VLOOKUP(A19,'пр.взв.'!B7:F22,2,FALSE)</f>
        <v>0</v>
      </c>
      <c r="C19" s="275">
        <f>VLOOKUP(A19,'пр.взв.'!B7:F22,3,FALSE)</f>
        <v>0</v>
      </c>
      <c r="D19" s="122">
        <f>VLOOKUP(A19,'пр.взв.'!B7:F22,4,FALSE)</f>
        <v>0</v>
      </c>
      <c r="F19" s="2"/>
      <c r="G19" s="319"/>
      <c r="H19" s="2"/>
      <c r="K19" s="298"/>
      <c r="L19" s="124"/>
      <c r="M19" s="125"/>
      <c r="N19" s="53"/>
      <c r="O19" s="39"/>
    </row>
    <row r="20" spans="1:15" ht="15" customHeight="1">
      <c r="A20" s="274"/>
      <c r="B20" s="123">
        <f>'пр.взв.'!C14</f>
        <v>0</v>
      </c>
      <c r="C20" s="276"/>
      <c r="D20" s="123">
        <f>'пр.взв.'!E14</f>
        <v>0</v>
      </c>
      <c r="E20" s="301">
        <v>4</v>
      </c>
      <c r="F20" s="1"/>
      <c r="G20" s="30"/>
      <c r="H20" s="2"/>
      <c r="K20" s="299"/>
      <c r="L20" s="126"/>
      <c r="M20" s="127"/>
      <c r="N20" s="128"/>
      <c r="O20" s="39"/>
    </row>
    <row r="21" spans="1:15" ht="15" customHeight="1" thickBot="1">
      <c r="A21" s="277">
        <v>8</v>
      </c>
      <c r="B21" s="118">
        <f>VLOOKUP(A21,'пр.взв.'!B7:F22,2,FALSE)</f>
        <v>0</v>
      </c>
      <c r="C21" s="279">
        <f>VLOOKUP(A21,'пр.взв.'!B7:F22,3,FALSE)</f>
        <v>0</v>
      </c>
      <c r="D21" s="119">
        <f>VLOOKUP(A21,'пр.взв.'!B7:F22,4,FALSE)</f>
        <v>0</v>
      </c>
      <c r="E21" s="302"/>
      <c r="G21" s="2"/>
      <c r="H21" s="2"/>
      <c r="N21" s="39"/>
      <c r="O21" s="39"/>
    </row>
    <row r="22" spans="1:15" ht="15" customHeight="1" thickBot="1">
      <c r="A22" s="278"/>
      <c r="B22" s="120">
        <f>'пр.взв.'!C22</f>
        <v>0</v>
      </c>
      <c r="C22" s="280"/>
      <c r="D22" s="120">
        <f>'пр.взв.'!E22</f>
        <v>0</v>
      </c>
      <c r="G22" s="2"/>
      <c r="H22" s="2"/>
      <c r="N22" s="39"/>
      <c r="O22" s="39"/>
    </row>
    <row r="23" spans="1:8" ht="45" customHeight="1">
      <c r="A23" s="282"/>
      <c r="B23" s="282"/>
      <c r="C23" s="282"/>
      <c r="D23" s="282"/>
      <c r="E23" s="282"/>
      <c r="F23" s="282"/>
      <c r="G23" s="282"/>
      <c r="H23" s="282"/>
    </row>
    <row r="24" spans="3:12" ht="37.5" customHeight="1">
      <c r="C24" s="44" t="s">
        <v>1</v>
      </c>
      <c r="F24" s="129"/>
      <c r="G24" s="12"/>
      <c r="H24" s="12"/>
      <c r="I24" s="12"/>
      <c r="J24" s="12"/>
      <c r="K24" s="12"/>
      <c r="L24" s="12"/>
    </row>
    <row r="25" spans="6:12" ht="12.75" customHeight="1">
      <c r="F25" s="12"/>
      <c r="G25" s="12"/>
      <c r="H25" s="12"/>
      <c r="I25" s="12"/>
      <c r="J25" s="12"/>
      <c r="K25" s="12"/>
      <c r="L25" s="12"/>
    </row>
    <row r="26" spans="1:12" ht="13.5" customHeight="1">
      <c r="A26" s="267"/>
      <c r="B26" s="2"/>
      <c r="F26" s="283"/>
      <c r="G26" s="12"/>
      <c r="H26" s="12"/>
      <c r="I26" s="12"/>
      <c r="J26" s="12"/>
      <c r="K26" s="12"/>
      <c r="L26" s="12"/>
    </row>
    <row r="27" spans="1:12" ht="12.75" customHeight="1" thickBot="1">
      <c r="A27" s="267"/>
      <c r="B27" s="2"/>
      <c r="F27" s="283"/>
      <c r="G27" s="12"/>
      <c r="H27" s="12"/>
      <c r="I27" s="12"/>
      <c r="J27" s="12"/>
      <c r="K27" s="12"/>
      <c r="L27" s="12"/>
    </row>
    <row r="28" spans="1:12" ht="15.75" customHeight="1">
      <c r="A28" s="2"/>
      <c r="B28" s="2"/>
      <c r="C28" s="284">
        <v>1</v>
      </c>
      <c r="F28" s="12"/>
      <c r="G28" s="12"/>
      <c r="H28" s="12"/>
      <c r="I28" s="12"/>
      <c r="J28" s="281"/>
      <c r="K28" s="281"/>
      <c r="L28" s="12"/>
    </row>
    <row r="29" spans="1:12" ht="12.75" customHeight="1" thickBot="1">
      <c r="A29" s="2"/>
      <c r="B29" s="2"/>
      <c r="C29" s="285"/>
      <c r="F29" s="12"/>
      <c r="G29" s="12"/>
      <c r="H29" s="12"/>
      <c r="I29" s="12"/>
      <c r="J29" s="281"/>
      <c r="K29" s="281"/>
      <c r="L29" s="12"/>
    </row>
    <row r="30" spans="1:12" ht="13.5" customHeight="1">
      <c r="A30" s="267"/>
      <c r="B30" s="2"/>
      <c r="F30" s="283"/>
      <c r="G30" s="12"/>
      <c r="H30" s="12"/>
      <c r="I30" s="12"/>
      <c r="J30" s="12"/>
      <c r="K30" s="12"/>
      <c r="L30" s="12"/>
    </row>
    <row r="31" spans="1:12" ht="12.75">
      <c r="A31" s="267"/>
      <c r="B31" s="2"/>
      <c r="F31" s="283"/>
      <c r="G31" s="12"/>
      <c r="H31" s="12"/>
      <c r="I31" s="12"/>
      <c r="J31" s="12"/>
      <c r="K31" s="12"/>
      <c r="L31" s="1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3"/>
      <c r="H35" s="272" t="str">
        <f>'[1]реквизиты'!$G$8</f>
        <v>V. Bukhval</v>
      </c>
      <c r="I35" s="272"/>
      <c r="J35" s="272"/>
      <c r="K35" t="str">
        <f>'[1]реквизиты'!$G$9</f>
        <v>/BLR/</v>
      </c>
    </row>
    <row r="36" spans="1:11" ht="15">
      <c r="A36" s="111" t="str">
        <f>'[1]реквизиты'!$A$9</f>
        <v>Гл. судья</v>
      </c>
      <c r="B36" s="10"/>
      <c r="C36" s="10"/>
      <c r="D36" s="10"/>
      <c r="E36" s="2"/>
      <c r="F36" s="81"/>
      <c r="G36" s="2"/>
      <c r="H36" s="83" t="str">
        <f>'[1]реквизиты'!$I$8</f>
        <v>В. Бухвал </v>
      </c>
      <c r="I36" s="110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2"/>
      <c r="I37" s="19">
        <f>HYPERLINK('[1]реквизиты'!$G$14)</f>
      </c>
    </row>
    <row r="38" spans="3:8" ht="15">
      <c r="C38" s="2"/>
      <c r="D38" s="2"/>
      <c r="E38" s="2"/>
      <c r="F38" s="2"/>
      <c r="H38" s="82"/>
    </row>
    <row r="39" spans="3:8" ht="15">
      <c r="C39" s="2"/>
      <c r="D39" s="2"/>
      <c r="E39" s="2"/>
      <c r="F39" s="2"/>
      <c r="H39" s="82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2" t="str">
        <f>'[1]реквизиты'!$G$10</f>
        <v>N. Glushkova</v>
      </c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4">
    <mergeCell ref="E16:E17"/>
    <mergeCell ref="G18:G19"/>
    <mergeCell ref="K19:K20"/>
    <mergeCell ref="E10:E11"/>
    <mergeCell ref="E6:E7"/>
    <mergeCell ref="C1:H1"/>
    <mergeCell ref="I1:N1"/>
    <mergeCell ref="C2:H2"/>
    <mergeCell ref="I2:N2"/>
    <mergeCell ref="K9:K10"/>
    <mergeCell ref="K7:K8"/>
    <mergeCell ref="K5:K6"/>
    <mergeCell ref="F30:F31"/>
    <mergeCell ref="K17:K18"/>
    <mergeCell ref="K15:K16"/>
    <mergeCell ref="K13:K14"/>
    <mergeCell ref="K11:K12"/>
    <mergeCell ref="G8:G9"/>
    <mergeCell ref="I13:I14"/>
    <mergeCell ref="A9:A10"/>
    <mergeCell ref="C9:C10"/>
    <mergeCell ref="A11:A12"/>
    <mergeCell ref="C11:C12"/>
    <mergeCell ref="A5:A6"/>
    <mergeCell ref="C5:C6"/>
    <mergeCell ref="C7:C8"/>
    <mergeCell ref="A7:A8"/>
    <mergeCell ref="H35:J35"/>
    <mergeCell ref="A19:A20"/>
    <mergeCell ref="C19:C20"/>
    <mergeCell ref="A21:A22"/>
    <mergeCell ref="C21:C22"/>
    <mergeCell ref="J28:K29"/>
    <mergeCell ref="A23:H23"/>
    <mergeCell ref="F26:F27"/>
    <mergeCell ref="C28:C29"/>
    <mergeCell ref="E20:E21"/>
    <mergeCell ref="A26:A27"/>
    <mergeCell ref="A30:A31"/>
    <mergeCell ref="C15:C16"/>
    <mergeCell ref="A13:A14"/>
    <mergeCell ref="A15:A16"/>
    <mergeCell ref="A17:A18"/>
    <mergeCell ref="C17:C18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2011-04-16T17:00:11Z</cp:lastPrinted>
  <dcterms:created xsi:type="dcterms:W3CDTF">1996-10-08T23:32:33Z</dcterms:created>
  <dcterms:modified xsi:type="dcterms:W3CDTF">2011-04-16T19:45:01Z</dcterms:modified>
  <cp:category/>
  <cp:version/>
  <cp:contentType/>
  <cp:contentStatus/>
</cp:coreProperties>
</file>