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<sst xmlns="http://schemas.openxmlformats.org/spreadsheetml/2006/main" count="184" uniqueCount="70">
  <si>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</si>
  <si>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</si>
  <si>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</si>
  <si>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</si>
  <si>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</si>
  <si>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</si>
  <si>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</si>
  <si>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</si>
  <si>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</si>
  <si>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</si>
  <si>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</si>
  <si>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</si>
  <si>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</si>
  <si>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</si>
  <si>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</si>
  <si>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</si>
  <si>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</si>
  <si>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</si>
  <si>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</si>
  <si>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</si>
  <si>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</si>
  <si>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</si>
  <si>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</si>
  <si>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</si>
  <si>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</si>
  <si>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</si>
  <si>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</si>
  <si>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</si>
  <si>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</si>
  <si>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</si>
  <si>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</si>
  <si>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</si>
  <si>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</si>
  <si>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</si>
  <si>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</si>
  <si>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</si>
  <si>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</si>
  <si>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</si>
  <si>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</si>
  <si>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</si>
  <si>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</si>
  <si>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</si>
  <si>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</si>
  <si>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</si>
  <si>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</si>
  <si>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</si>
  <si>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</si>
  <si>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</si>
  <si>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</si>
  <si>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</si>
  <si>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</si>
  <si>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</si>
  <si>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21</t>
  </si>
  <si>
    <t>34</t>
  </si>
  <si>
    <t>39</t>
  </si>
  <si>
    <t>JEINOVA Nadja</t>
  </si>
  <si>
    <t>BGR</t>
  </si>
  <si>
    <t>Жейнова Надя</t>
  </si>
  <si>
    <t>БОЛ</t>
  </si>
  <si>
    <t>KALIUZHNAYA Katsiaryna</t>
  </si>
  <si>
    <t>1992 cms</t>
  </si>
  <si>
    <t>BLR</t>
  </si>
  <si>
    <t>Калюжная Екатерина</t>
  </si>
  <si>
    <t>БЛР</t>
  </si>
  <si>
    <t>SINEROVA  Inga</t>
  </si>
  <si>
    <t>1991 cms</t>
  </si>
  <si>
    <t>RUS</t>
  </si>
  <si>
    <t>Синеова Инга</t>
  </si>
  <si>
    <t>РОС</t>
  </si>
  <si>
    <t>Weight category &gt;80F  кg.                             Весовая категория  &gt;80 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</si>
</sst>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25" xfId="0" applyFont="1" applyFill="1" applyBorder="1" applyAlignment="1">
      <alignment horizontal="left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2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37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/>
    </xf>
    <xf numFmtId="0" fontId="37" fillId="0" borderId="8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25" fillId="0" borderId="8" xfId="0" applyFont="1" applyBorder="1" applyAlignment="1">
      <alignment horizontal="left" vertical="center" wrapText="1"/>
    </xf>
    <xf numFmtId="0" fontId="32" fillId="2" borderId="31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4" borderId="36" xfId="15" applyFont="1" applyFill="1" applyBorder="1" applyAlignment="1" applyProtection="1">
      <alignment horizontal="center" vertical="center" wrapText="1"/>
      <protection/>
    </xf>
    <xf numFmtId="0" fontId="30" fillId="4" borderId="10" xfId="15" applyFont="1" applyFill="1" applyBorder="1" applyAlignment="1" applyProtection="1">
      <alignment horizontal="center" vertical="center" wrapText="1"/>
      <protection/>
    </xf>
    <xf numFmtId="0" fontId="30" fillId="4" borderId="37" xfId="15" applyFont="1" applyFill="1" applyBorder="1" applyAlignment="1" applyProtection="1">
      <alignment horizontal="center" vertical="center" wrapText="1"/>
      <protection/>
    </xf>
    <xf numFmtId="0" fontId="0" fillId="0" borderId="35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41" fillId="2" borderId="0" xfId="15" applyFont="1" applyFill="1" applyBorder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0" fontId="11" fillId="0" borderId="40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8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38" xfId="16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178" fontId="11" fillId="0" borderId="44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13" fillId="0" borderId="49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38" fillId="0" borderId="9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6" borderId="39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8" borderId="3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7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  <cell r="C7" t="str">
            <v>KRETOVA Nadiia</v>
          </cell>
          <cell r="D7">
            <v>1991</v>
          </cell>
          <cell r="E7" t="str">
            <v>UKR</v>
          </cell>
        </row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6"/>
  <sheetViews>
    <sheetView workbookViewId="0" topLeftCell="A1">
      <selection activeCell="A1" sqref="A1:H36"/>
    </sheetView>
  </sheetViews>
  <sheetFormatPr defaultColWidth="9.140625" defaultRowHeight="12.75"/>
  <sheetData>
    <row r="1" spans="1:8" ht="15.75" thickBot="1">
      <c r="A1" s="151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52"/>
      <c r="C1" s="152"/>
      <c r="D1" s="152"/>
      <c r="E1" s="152"/>
      <c r="F1" s="152"/>
      <c r="G1" s="152"/>
      <c r="H1" s="153"/>
    </row>
    <row r="2" spans="1:8" ht="12.75">
      <c r="A2" s="154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54"/>
      <c r="C2" s="154"/>
      <c r="D2" s="154"/>
      <c r="E2" s="154"/>
      <c r="F2" s="154"/>
      <c r="G2" s="154"/>
      <c r="H2" s="154"/>
    </row>
    <row r="3" spans="1:8" ht="18">
      <c r="A3" s="155" t="s">
        <v>40</v>
      </c>
      <c r="B3" s="155"/>
      <c r="C3" s="155"/>
      <c r="D3" s="155"/>
      <c r="E3" s="155"/>
      <c r="F3" s="155"/>
      <c r="G3" s="155"/>
      <c r="H3" s="155"/>
    </row>
    <row r="4" spans="1:8" ht="15.75">
      <c r="A4" s="159" t="str">
        <f>'пр.взв.'!A4</f>
        <v>Weight category &gt;80F  кg.                             Весовая категория  &gt;80     кг</v>
      </c>
      <c r="B4" s="159"/>
      <c r="C4" s="159"/>
      <c r="D4" s="159"/>
      <c r="E4" s="159"/>
      <c r="F4" s="159"/>
      <c r="G4" s="159"/>
      <c r="H4" s="159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56" t="s">
        <v>34</v>
      </c>
      <c r="B6" s="149" t="str">
        <f>VLOOKUP(J6,'пр.взв.'!B7:E22,2,FALSE)</f>
        <v>KALIUZHNAYA Katsiaryna</v>
      </c>
      <c r="C6" s="149"/>
      <c r="D6" s="149"/>
      <c r="E6" s="149"/>
      <c r="F6" s="149"/>
      <c r="G6" s="149"/>
      <c r="H6" s="130">
        <f>VLOOKUP(J6,'[3]пр.взв.'!B7:F22,3,FALSE)</f>
        <v>1991</v>
      </c>
      <c r="I6" s="76"/>
      <c r="J6" s="77">
        <f>'пр.хода'!I13</f>
        <v>2</v>
      </c>
    </row>
    <row r="7" spans="1:10" ht="18" customHeight="1">
      <c r="A7" s="157"/>
      <c r="B7" s="150" t="str">
        <f>VLOOKUP(J7,'пр.взв.'!B8:E23,2,FALSE)</f>
        <v>Калюжная Екатерина</v>
      </c>
      <c r="C7" s="150"/>
      <c r="D7" s="150"/>
      <c r="E7" s="150"/>
      <c r="F7" s="150"/>
      <c r="G7" s="150"/>
      <c r="H7" s="131"/>
      <c r="I7" s="76"/>
      <c r="J7" s="77" t="s">
        <v>45</v>
      </c>
    </row>
    <row r="8" spans="1:10" ht="18">
      <c r="A8" s="157"/>
      <c r="B8" s="147" t="str">
        <f>VLOOKUP(J6,'пр.взв.'!B7:E22,4,FALSE)</f>
        <v>BLR</v>
      </c>
      <c r="C8" s="147"/>
      <c r="D8" s="147"/>
      <c r="E8" s="147"/>
      <c r="F8" s="147"/>
      <c r="G8" s="147"/>
      <c r="H8" s="148"/>
      <c r="I8" s="76"/>
      <c r="J8" s="77"/>
    </row>
    <row r="9" spans="1:10" ht="18.75" thickBot="1">
      <c r="A9" s="158"/>
      <c r="B9" s="136" t="str">
        <f>VLOOKUP(J7,'пр.взв.'!B8:E23,4,FALSE)</f>
        <v>БЛР</v>
      </c>
      <c r="C9" s="136"/>
      <c r="D9" s="136"/>
      <c r="E9" s="136"/>
      <c r="F9" s="136"/>
      <c r="G9" s="136"/>
      <c r="H9" s="137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35" t="s">
        <v>35</v>
      </c>
      <c r="B11" s="149" t="str">
        <f>VLOOKUP(J11,'пр.взв.'!B1:E27,2,FALSE)</f>
        <v>SINEROVA  Inga</v>
      </c>
      <c r="C11" s="149"/>
      <c r="D11" s="149"/>
      <c r="E11" s="149"/>
      <c r="F11" s="149"/>
      <c r="G11" s="149"/>
      <c r="H11" s="130" t="e">
        <f>VLOOKUP(J11,'[3]пр.взв.'!B12:F27,3,FALSE)</f>
        <v>#N/A</v>
      </c>
      <c r="I11" s="76"/>
      <c r="J11" s="77">
        <f>'пр.хода'!L7</f>
        <v>3</v>
      </c>
    </row>
    <row r="12" spans="1:10" ht="18" customHeight="1">
      <c r="A12" s="133"/>
      <c r="B12" s="150" t="str">
        <f>VLOOKUP(J12,'пр.взв.'!B1:E28,2,FALSE)</f>
        <v>Синеова Инга</v>
      </c>
      <c r="C12" s="150"/>
      <c r="D12" s="150"/>
      <c r="E12" s="150"/>
      <c r="F12" s="150"/>
      <c r="G12" s="150"/>
      <c r="H12" s="131"/>
      <c r="I12" s="76"/>
      <c r="J12" s="77" t="s">
        <v>46</v>
      </c>
    </row>
    <row r="13" spans="1:10" ht="18">
      <c r="A13" s="133"/>
      <c r="B13" s="147" t="str">
        <f>VLOOKUP(J11,'пр.взв.'!B2:E27,4,FALSE)</f>
        <v>RUS</v>
      </c>
      <c r="C13" s="147"/>
      <c r="D13" s="147"/>
      <c r="E13" s="147"/>
      <c r="F13" s="147"/>
      <c r="G13" s="147"/>
      <c r="H13" s="148"/>
      <c r="I13" s="76"/>
      <c r="J13" s="77"/>
    </row>
    <row r="14" spans="1:10" ht="18.75" thickBot="1">
      <c r="A14" s="146"/>
      <c r="B14" s="136" t="str">
        <f>VLOOKUP(J12,'пр.взв.'!B3:E28,4,FALSE)</f>
        <v>РОС</v>
      </c>
      <c r="C14" s="136"/>
      <c r="D14" s="136"/>
      <c r="E14" s="136"/>
      <c r="F14" s="136"/>
      <c r="G14" s="136"/>
      <c r="H14" s="137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44" t="s">
        <v>36</v>
      </c>
      <c r="B16" s="149" t="str">
        <f>VLOOKUP(J16,'пр.взв.'!B7:E14,2,FALSE)</f>
        <v>JEINOVA Nadja</v>
      </c>
      <c r="C16" s="149"/>
      <c r="D16" s="149"/>
      <c r="E16" s="149"/>
      <c r="F16" s="149"/>
      <c r="G16" s="149"/>
      <c r="H16" s="130">
        <f>VLOOKUP(J16,'[3]пр.взв.'!B1:F32,3,FALSE)</f>
        <v>1991</v>
      </c>
      <c r="I16" s="76"/>
      <c r="J16" s="77">
        <f>'пр.хода'!C28</f>
        <v>1</v>
      </c>
    </row>
    <row r="17" spans="1:10" ht="18" customHeight="1">
      <c r="A17" s="145"/>
      <c r="B17" s="150" t="str">
        <f>VLOOKUP(J17,'пр.взв.'!B8:E15,2,FALSE)</f>
        <v>Жейнова Надя</v>
      </c>
      <c r="C17" s="150"/>
      <c r="D17" s="150"/>
      <c r="E17" s="150"/>
      <c r="F17" s="150"/>
      <c r="G17" s="150"/>
      <c r="H17" s="131"/>
      <c r="I17" s="76"/>
      <c r="J17" s="77" t="s">
        <v>44</v>
      </c>
    </row>
    <row r="18" spans="1:10" ht="18">
      <c r="A18" s="145"/>
      <c r="B18" s="147" t="str">
        <f>VLOOKUP(J16,'пр.взв.'!B7:E16,4,FALSE)</f>
        <v>BGR</v>
      </c>
      <c r="C18" s="147"/>
      <c r="D18" s="147"/>
      <c r="E18" s="147"/>
      <c r="F18" s="147"/>
      <c r="G18" s="147"/>
      <c r="H18" s="148"/>
      <c r="I18" s="76"/>
      <c r="J18" s="77"/>
    </row>
    <row r="19" spans="1:10" ht="18.75" thickBot="1">
      <c r="A19" s="134"/>
      <c r="B19" s="136" t="str">
        <f>VLOOKUP(J17,'пр.взв.'!B8:E17,4,FALSE)</f>
        <v>БОЛ</v>
      </c>
      <c r="C19" s="136"/>
      <c r="D19" s="136"/>
      <c r="E19" s="136"/>
      <c r="F19" s="136"/>
      <c r="G19" s="136"/>
      <c r="H19" s="137"/>
      <c r="I19" s="76"/>
      <c r="J19" s="77"/>
    </row>
    <row r="20" spans="1:10" ht="18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8" ht="18">
      <c r="A21" s="76"/>
      <c r="B21" s="76"/>
      <c r="C21" s="76"/>
      <c r="D21" s="76"/>
      <c r="E21" s="76"/>
      <c r="F21" s="76"/>
      <c r="G21" s="76"/>
      <c r="H21" s="76"/>
    </row>
    <row r="22" spans="1:8" ht="18">
      <c r="A22" s="76" t="s">
        <v>41</v>
      </c>
      <c r="B22" s="76"/>
      <c r="C22" s="76"/>
      <c r="D22" s="76"/>
      <c r="E22" s="76"/>
      <c r="F22" s="76"/>
      <c r="G22" s="76"/>
      <c r="H22" s="76"/>
    </row>
    <row r="23" ht="13.5" thickBot="1"/>
    <row r="24" spans="1:8" ht="12.75">
      <c r="A24" s="138"/>
      <c r="B24" s="139"/>
      <c r="C24" s="139"/>
      <c r="D24" s="139"/>
      <c r="E24" s="139"/>
      <c r="F24" s="139"/>
      <c r="G24" s="139"/>
      <c r="H24" s="140"/>
    </row>
    <row r="25" spans="1:8" ht="13.5" thickBot="1">
      <c r="A25" s="141"/>
      <c r="B25" s="142"/>
      <c r="C25" s="142"/>
      <c r="D25" s="142"/>
      <c r="E25" s="142"/>
      <c r="F25" s="142"/>
      <c r="G25" s="142"/>
      <c r="H25" s="143"/>
    </row>
    <row r="28" spans="1:8" ht="18">
      <c r="A28" s="76" t="s">
        <v>42</v>
      </c>
      <c r="B28" s="76"/>
      <c r="C28" s="76"/>
      <c r="D28" s="76"/>
      <c r="E28" s="76"/>
      <c r="F28" s="76"/>
      <c r="G28" s="76"/>
      <c r="H28" s="76"/>
    </row>
    <row r="29" spans="1:8" ht="18">
      <c r="A29" s="76"/>
      <c r="B29" s="76"/>
      <c r="C29" s="76"/>
      <c r="D29" s="76"/>
      <c r="E29" s="76"/>
      <c r="F29" s="76"/>
      <c r="G29" s="76"/>
      <c r="H29" s="76"/>
    </row>
    <row r="30" spans="1:8" ht="18">
      <c r="A30" s="76"/>
      <c r="B30" s="76"/>
      <c r="C30" s="76"/>
      <c r="D30" s="76"/>
      <c r="E30" s="76"/>
      <c r="F30" s="76"/>
      <c r="G30" s="76"/>
      <c r="H30" s="76"/>
    </row>
    <row r="31" spans="1:8" ht="18">
      <c r="A31" s="78"/>
      <c r="B31" s="78"/>
      <c r="C31" s="78"/>
      <c r="D31" s="78"/>
      <c r="E31" s="78"/>
      <c r="F31" s="78"/>
      <c r="G31" s="78"/>
      <c r="H31" s="78"/>
    </row>
    <row r="32" spans="1:8" ht="18">
      <c r="A32" s="79"/>
      <c r="B32" s="79"/>
      <c r="C32" s="79"/>
      <c r="D32" s="79"/>
      <c r="E32" s="79"/>
      <c r="F32" s="79"/>
      <c r="G32" s="79"/>
      <c r="H32" s="79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80"/>
      <c r="B36" s="80"/>
      <c r="C36" s="80"/>
      <c r="D36" s="80"/>
      <c r="E36" s="80"/>
      <c r="F36" s="80"/>
      <c r="G36" s="80"/>
      <c r="H36" s="80"/>
    </row>
  </sheetData>
  <mergeCells count="20">
    <mergeCell ref="B18:H18"/>
    <mergeCell ref="A1:H1"/>
    <mergeCell ref="A2:H2"/>
    <mergeCell ref="A3:H3"/>
    <mergeCell ref="A6:A9"/>
    <mergeCell ref="A4:H4"/>
    <mergeCell ref="B6:G6"/>
    <mergeCell ref="B7:G7"/>
    <mergeCell ref="B8:H8"/>
    <mergeCell ref="B9:H9"/>
    <mergeCell ref="B19:H19"/>
    <mergeCell ref="A24:H25"/>
    <mergeCell ref="A16:A19"/>
    <mergeCell ref="A11:A14"/>
    <mergeCell ref="B13:H13"/>
    <mergeCell ref="B14:H14"/>
    <mergeCell ref="B11:G11"/>
    <mergeCell ref="B12:G12"/>
    <mergeCell ref="B16:G16"/>
    <mergeCell ref="B17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0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49.5" customHeight="1">
      <c r="A2" s="162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8" customHeight="1">
      <c r="A3" s="190" t="str">
        <f>'пр.взв.'!A4</f>
        <v>Weight category &gt;80F  кg.                             Весовая категория  &gt;80     кг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7.75" customHeight="1" hidden="1" thickBot="1">
      <c r="A4" s="164" t="s">
        <v>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21" customHeight="1" hidden="1" thickBot="1">
      <c r="A5" s="59" t="s">
        <v>12</v>
      </c>
      <c r="B5" s="46" t="s">
        <v>5</v>
      </c>
      <c r="C5" s="48" t="s">
        <v>13</v>
      </c>
      <c r="D5" s="46" t="s">
        <v>6</v>
      </c>
      <c r="E5" s="49" t="s">
        <v>7</v>
      </c>
      <c r="F5" s="45" t="s">
        <v>14</v>
      </c>
      <c r="G5" s="50" t="s">
        <v>38</v>
      </c>
      <c r="H5" s="50" t="s">
        <v>17</v>
      </c>
      <c r="I5" s="50" t="s">
        <v>18</v>
      </c>
      <c r="J5" s="48" t="s">
        <v>39</v>
      </c>
      <c r="K5" s="50" t="s">
        <v>19</v>
      </c>
    </row>
    <row r="6" spans="1:11" ht="19.5" customHeight="1" hidden="1">
      <c r="A6" s="167">
        <v>1</v>
      </c>
      <c r="B6" s="170">
        <f>'пр.хода'!A26</f>
        <v>0</v>
      </c>
      <c r="C6" s="172" t="s">
        <v>20</v>
      </c>
      <c r="D6" s="174" t="e">
        <f>VLOOKUP(B6,'пр.взв.'!B7:E22,2,FALSE)</f>
        <v>#N/A</v>
      </c>
      <c r="E6" s="185" t="e">
        <f>VLOOKUP(B6,'пр.взв.'!B7:E22,3,FALSE)</f>
        <v>#N/A</v>
      </c>
      <c r="F6" s="192" t="e">
        <f>VLOOKUP(B6,'пр.взв.'!B7:E22,4,FALSE)</f>
        <v>#N/A</v>
      </c>
      <c r="G6" s="183"/>
      <c r="H6" s="165"/>
      <c r="I6" s="183"/>
      <c r="J6" s="165"/>
      <c r="K6" s="60" t="s">
        <v>23</v>
      </c>
    </row>
    <row r="7" spans="1:11" ht="19.5" customHeight="1" hidden="1" thickBot="1">
      <c r="A7" s="168"/>
      <c r="B7" s="171"/>
      <c r="C7" s="173"/>
      <c r="D7" s="175"/>
      <c r="E7" s="180"/>
      <c r="F7" s="187"/>
      <c r="G7" s="182"/>
      <c r="H7" s="166"/>
      <c r="I7" s="182"/>
      <c r="J7" s="166"/>
      <c r="K7" s="61" t="s">
        <v>2</v>
      </c>
    </row>
    <row r="8" spans="1:11" ht="19.5" customHeight="1" hidden="1">
      <c r="A8" s="168"/>
      <c r="B8" s="170">
        <f>'пр.хода'!A30</f>
        <v>0</v>
      </c>
      <c r="C8" s="177" t="s">
        <v>21</v>
      </c>
      <c r="D8" s="188" t="e">
        <f>VLOOKUP(B8,'пр.взв.'!B7:E22,2,FALSE)</f>
        <v>#N/A</v>
      </c>
      <c r="E8" s="179" t="e">
        <f>VLOOKUP(B8,'пр.взв.'!B7:E22,3,FALSE)</f>
        <v>#N/A</v>
      </c>
      <c r="F8" s="186" t="e">
        <f>VLOOKUP(B8,'пр.взв.'!B7:E22,4,FALSE)</f>
        <v>#N/A</v>
      </c>
      <c r="G8" s="181"/>
      <c r="H8" s="165"/>
      <c r="I8" s="183"/>
      <c r="J8" s="165"/>
      <c r="K8" s="61" t="s">
        <v>24</v>
      </c>
    </row>
    <row r="9" spans="1:11" ht="19.5" customHeight="1" hidden="1" thickBot="1">
      <c r="A9" s="169"/>
      <c r="B9" s="171"/>
      <c r="C9" s="178"/>
      <c r="D9" s="189"/>
      <c r="E9" s="180"/>
      <c r="F9" s="187"/>
      <c r="G9" s="182"/>
      <c r="H9" s="166"/>
      <c r="I9" s="182"/>
      <c r="J9" s="166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12</v>
      </c>
      <c r="B11" s="46" t="s">
        <v>5</v>
      </c>
      <c r="C11" s="48" t="s">
        <v>13</v>
      </c>
      <c r="D11" s="46" t="s">
        <v>6</v>
      </c>
      <c r="E11" s="49" t="s">
        <v>7</v>
      </c>
      <c r="F11" s="45" t="s">
        <v>14</v>
      </c>
      <c r="G11" s="50" t="s">
        <v>38</v>
      </c>
      <c r="H11" s="50" t="s">
        <v>17</v>
      </c>
      <c r="I11" s="50" t="s">
        <v>18</v>
      </c>
      <c r="J11" s="48" t="s">
        <v>39</v>
      </c>
      <c r="K11" s="50" t="s">
        <v>19</v>
      </c>
    </row>
    <row r="12" spans="1:11" ht="19.5" customHeight="1" hidden="1">
      <c r="A12" s="167">
        <v>2</v>
      </c>
      <c r="B12" s="170">
        <f>'пр.хода'!F26</f>
        <v>0</v>
      </c>
      <c r="C12" s="172" t="s">
        <v>20</v>
      </c>
      <c r="D12" s="174" t="e">
        <f>VLOOKUP(B12,'пр.взв.'!B7:E22,2,FALSE)</f>
        <v>#N/A</v>
      </c>
      <c r="E12" s="185" t="e">
        <f>VLOOKUP(B12,'пр.взв.'!B7:E22,3,FALSE)</f>
        <v>#N/A</v>
      </c>
      <c r="F12" s="185" t="e">
        <f>VLOOKUP(B12,'пр.взв.'!B7:E22,4,FALSE)</f>
        <v>#N/A</v>
      </c>
      <c r="G12" s="183"/>
      <c r="H12" s="165"/>
      <c r="I12" s="183"/>
      <c r="J12" s="165"/>
      <c r="K12" s="60" t="s">
        <v>23</v>
      </c>
    </row>
    <row r="13" spans="1:11" ht="19.5" customHeight="1" hidden="1" thickBot="1">
      <c r="A13" s="168"/>
      <c r="B13" s="171"/>
      <c r="C13" s="173"/>
      <c r="D13" s="175"/>
      <c r="E13" s="180"/>
      <c r="F13" s="180"/>
      <c r="G13" s="182"/>
      <c r="H13" s="166"/>
      <c r="I13" s="182"/>
      <c r="J13" s="166"/>
      <c r="K13" s="61" t="s">
        <v>2</v>
      </c>
    </row>
    <row r="14" spans="1:11" ht="19.5" customHeight="1" hidden="1">
      <c r="A14" s="168"/>
      <c r="B14" s="170">
        <f>'пр.хода'!F30</f>
        <v>0</v>
      </c>
      <c r="C14" s="177" t="s">
        <v>21</v>
      </c>
      <c r="D14" s="176" t="e">
        <f>VLOOKUP(B14,'пр.взв.'!B7:E22,2,FALSE)</f>
        <v>#N/A</v>
      </c>
      <c r="E14" s="179" t="e">
        <f>VLOOKUP(B14,'пр.взв.'!B7:E22,3,FALSE)</f>
        <v>#N/A</v>
      </c>
      <c r="F14" s="179" t="e">
        <f>VLOOKUP(B14,'пр.взв.'!B7:E22,4,FALSE)</f>
        <v>#N/A</v>
      </c>
      <c r="G14" s="181"/>
      <c r="H14" s="165"/>
      <c r="I14" s="183"/>
      <c r="J14" s="165"/>
      <c r="K14" s="61" t="s">
        <v>24</v>
      </c>
    </row>
    <row r="15" spans="1:11" ht="19.5" customHeight="1" hidden="1" thickBot="1">
      <c r="A15" s="169"/>
      <c r="B15" s="171"/>
      <c r="C15" s="178"/>
      <c r="D15" s="175"/>
      <c r="E15" s="180"/>
      <c r="F15" s="180"/>
      <c r="G15" s="182"/>
      <c r="H15" s="166"/>
      <c r="I15" s="182"/>
      <c r="J15" s="166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84" t="s">
        <v>22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ht="26.25" thickBot="1">
      <c r="A18" s="47" t="s">
        <v>12</v>
      </c>
      <c r="B18" s="46" t="s">
        <v>5</v>
      </c>
      <c r="C18" s="48" t="s">
        <v>13</v>
      </c>
      <c r="D18" s="46" t="s">
        <v>6</v>
      </c>
      <c r="E18" s="49" t="s">
        <v>7</v>
      </c>
      <c r="F18" s="45" t="s">
        <v>14</v>
      </c>
      <c r="G18" s="50" t="s">
        <v>38</v>
      </c>
      <c r="H18" s="50" t="s">
        <v>17</v>
      </c>
      <c r="I18" s="50" t="s">
        <v>18</v>
      </c>
      <c r="J18" s="48" t="s">
        <v>39</v>
      </c>
      <c r="K18" s="50" t="s">
        <v>19</v>
      </c>
    </row>
    <row r="19" spans="1:11" ht="19.5" customHeight="1">
      <c r="A19" s="167"/>
      <c r="B19" s="170">
        <f>'пр.хода'!G8</f>
        <v>3</v>
      </c>
      <c r="C19" s="172" t="s">
        <v>20</v>
      </c>
      <c r="D19" s="174" t="str">
        <f>VLOOKUP(B19,'пр.взв.'!B7:E22,2,FALSE)</f>
        <v>SINEROVA  Inga</v>
      </c>
      <c r="E19" s="185" t="str">
        <f>VLOOKUP(B19,'пр.взв.'!B7:E22,3,FALSE)</f>
        <v>1991 cms</v>
      </c>
      <c r="F19" s="185" t="str">
        <f>VLOOKUP(B19,'пр.взв.'!B7:E22,4,FALSE)</f>
        <v>RUS</v>
      </c>
      <c r="G19" s="183"/>
      <c r="H19" s="165"/>
      <c r="I19" s="183"/>
      <c r="J19" s="165"/>
      <c r="K19" s="60" t="s">
        <v>23</v>
      </c>
    </row>
    <row r="20" spans="1:11" ht="19.5" customHeight="1" thickBot="1">
      <c r="A20" s="168"/>
      <c r="B20" s="171"/>
      <c r="C20" s="173"/>
      <c r="D20" s="175"/>
      <c r="E20" s="180"/>
      <c r="F20" s="180"/>
      <c r="G20" s="182"/>
      <c r="H20" s="166"/>
      <c r="I20" s="182"/>
      <c r="J20" s="166"/>
      <c r="K20" s="61" t="s">
        <v>2</v>
      </c>
    </row>
    <row r="21" spans="1:11" ht="19.5" customHeight="1">
      <c r="A21" s="168"/>
      <c r="B21" s="170">
        <f>'пр.хода'!G18</f>
        <v>2</v>
      </c>
      <c r="C21" s="177" t="s">
        <v>21</v>
      </c>
      <c r="D21" s="176" t="str">
        <f>VLOOKUP(B21,'пр.взв.'!B7:E22,2,FALSE)</f>
        <v>KALIUZHNAYA Katsiaryna</v>
      </c>
      <c r="E21" s="179" t="str">
        <f>VLOOKUP(B21,'пр.взв.'!B7:E22,3,FALSE)</f>
        <v>1992 cms</v>
      </c>
      <c r="F21" s="179" t="str">
        <f>VLOOKUP(B21,'пр.взв.'!B7:E22,4,FALSE)</f>
        <v>BLR</v>
      </c>
      <c r="G21" s="181"/>
      <c r="H21" s="165"/>
      <c r="I21" s="183"/>
      <c r="J21" s="165"/>
      <c r="K21" s="61" t="s">
        <v>24</v>
      </c>
    </row>
    <row r="22" spans="1:11" ht="19.5" customHeight="1" thickBot="1">
      <c r="A22" s="169"/>
      <c r="B22" s="171"/>
      <c r="C22" s="178"/>
      <c r="D22" s="175"/>
      <c r="E22" s="180"/>
      <c r="F22" s="180"/>
      <c r="G22" s="182"/>
      <c r="H22" s="166"/>
      <c r="I22" s="182"/>
      <c r="J22" s="166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93" t="str">
        <f>'[1]реквизиты'!$G$8</f>
        <v>V. Bukhval</v>
      </c>
      <c r="I24" s="193"/>
      <c r="J24" s="193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3" t="str">
        <f>'[1]реквизиты'!$G$10</f>
        <v>N. Glushkova</v>
      </c>
      <c r="I26" s="193"/>
      <c r="J26" s="193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G16" sqref="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11</v>
      </c>
      <c r="B1" s="201"/>
      <c r="C1" s="201"/>
      <c r="D1" s="201"/>
      <c r="E1" s="201"/>
      <c r="F1" s="201"/>
    </row>
    <row r="2" spans="1:6" ht="28.5" customHeight="1">
      <c r="A2" s="20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00"/>
      <c r="C2" s="200"/>
      <c r="D2" s="200"/>
      <c r="E2" s="200"/>
      <c r="F2" s="200"/>
    </row>
    <row r="3" spans="1:10" ht="17.25" customHeight="1">
      <c r="A3" s="202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202"/>
      <c r="C3" s="202"/>
      <c r="D3" s="202"/>
      <c r="E3" s="202"/>
      <c r="F3" s="202"/>
      <c r="G3" s="11"/>
      <c r="H3" s="11"/>
      <c r="I3" s="11"/>
      <c r="J3" s="12"/>
    </row>
    <row r="4" spans="1:10" ht="21.75" customHeight="1" thickBot="1">
      <c r="A4" s="194" t="s">
        <v>69</v>
      </c>
      <c r="B4" s="194"/>
      <c r="C4" s="194"/>
      <c r="D4" s="194"/>
      <c r="E4" s="194"/>
      <c r="F4" s="194"/>
      <c r="G4" s="11"/>
      <c r="H4" s="11"/>
      <c r="I4" s="11"/>
      <c r="J4" s="12"/>
    </row>
    <row r="5" spans="1:6" ht="12.75" customHeight="1">
      <c r="A5" s="195" t="s">
        <v>4</v>
      </c>
      <c r="B5" s="197" t="s">
        <v>5</v>
      </c>
      <c r="C5" s="195" t="s">
        <v>6</v>
      </c>
      <c r="D5" s="195" t="s">
        <v>31</v>
      </c>
      <c r="E5" s="195" t="s">
        <v>8</v>
      </c>
      <c r="F5" s="195" t="s">
        <v>9</v>
      </c>
    </row>
    <row r="6" spans="1:6" ht="12.75" customHeight="1" thickBot="1">
      <c r="A6" s="196" t="s">
        <v>4</v>
      </c>
      <c r="B6" s="198"/>
      <c r="C6" s="196" t="s">
        <v>6</v>
      </c>
      <c r="D6" s="196" t="s">
        <v>7</v>
      </c>
      <c r="E6" s="196" t="s">
        <v>8</v>
      </c>
      <c r="F6" s="196" t="s">
        <v>9</v>
      </c>
    </row>
    <row r="7" spans="1:6" ht="12.75" customHeight="1">
      <c r="A7" s="112" t="s">
        <v>52</v>
      </c>
      <c r="B7" s="94">
        <v>1</v>
      </c>
      <c r="C7" s="100" t="s">
        <v>55</v>
      </c>
      <c r="D7" s="101">
        <v>1991</v>
      </c>
      <c r="E7" s="101" t="s">
        <v>56</v>
      </c>
      <c r="F7" s="199"/>
    </row>
    <row r="8" spans="1:6" ht="12.75" customHeight="1">
      <c r="A8" s="113" t="s">
        <v>52</v>
      </c>
      <c r="B8" s="104" t="s">
        <v>44</v>
      </c>
      <c r="C8" s="102" t="s">
        <v>57</v>
      </c>
      <c r="D8" s="85"/>
      <c r="E8" s="85" t="s">
        <v>58</v>
      </c>
      <c r="F8" s="199"/>
    </row>
    <row r="9" spans="1:6" ht="12.75" customHeight="1">
      <c r="A9" s="112" t="s">
        <v>53</v>
      </c>
      <c r="B9" s="96">
        <v>2</v>
      </c>
      <c r="C9" s="100" t="s">
        <v>59</v>
      </c>
      <c r="D9" s="101" t="s">
        <v>60</v>
      </c>
      <c r="E9" s="101" t="s">
        <v>61</v>
      </c>
      <c r="F9" s="199"/>
    </row>
    <row r="10" spans="1:6" ht="12.75" customHeight="1">
      <c r="A10" s="113" t="s">
        <v>53</v>
      </c>
      <c r="B10" s="95" t="s">
        <v>45</v>
      </c>
      <c r="C10" s="102" t="s">
        <v>62</v>
      </c>
      <c r="D10" s="85"/>
      <c r="E10" s="85" t="s">
        <v>63</v>
      </c>
      <c r="F10" s="199"/>
    </row>
    <row r="11" spans="1:6" ht="12.75" customHeight="1">
      <c r="A11" s="114" t="s">
        <v>54</v>
      </c>
      <c r="B11" s="96">
        <v>3</v>
      </c>
      <c r="C11" s="100" t="s">
        <v>64</v>
      </c>
      <c r="D11" s="101" t="s">
        <v>65</v>
      </c>
      <c r="E11" s="101" t="s">
        <v>66</v>
      </c>
      <c r="F11" s="199"/>
    </row>
    <row r="12" spans="1:6" ht="15" customHeight="1">
      <c r="A12" s="115" t="s">
        <v>54</v>
      </c>
      <c r="B12" s="95" t="s">
        <v>46</v>
      </c>
      <c r="C12" s="102" t="s">
        <v>67</v>
      </c>
      <c r="D12" s="85"/>
      <c r="E12" s="85" t="s">
        <v>68</v>
      </c>
      <c r="F12" s="199"/>
    </row>
    <row r="13" spans="1:6" ht="12.75" customHeight="1">
      <c r="A13" s="199"/>
      <c r="B13" s="96">
        <v>4</v>
      </c>
      <c r="C13" s="100"/>
      <c r="D13" s="101"/>
      <c r="E13" s="101"/>
      <c r="F13" s="199"/>
    </row>
    <row r="14" spans="1:6" ht="15" customHeight="1">
      <c r="A14" s="199"/>
      <c r="B14" s="95" t="s">
        <v>47</v>
      </c>
      <c r="C14" s="102"/>
      <c r="D14" s="85"/>
      <c r="E14" s="85"/>
      <c r="F14" s="199"/>
    </row>
    <row r="15" spans="1:6" ht="15" customHeight="1">
      <c r="A15" s="199"/>
      <c r="B15" s="96">
        <v>5</v>
      </c>
      <c r="C15" s="100"/>
      <c r="D15" s="101"/>
      <c r="E15" s="101"/>
      <c r="F15" s="199"/>
    </row>
    <row r="16" spans="1:6" ht="15.75" customHeight="1">
      <c r="A16" s="199"/>
      <c r="B16" s="95" t="s">
        <v>48</v>
      </c>
      <c r="C16" s="102"/>
      <c r="D16" s="85"/>
      <c r="E16" s="85"/>
      <c r="F16" s="199"/>
    </row>
    <row r="17" spans="1:6" ht="12.75" customHeight="1">
      <c r="A17" s="199"/>
      <c r="B17" s="96">
        <v>6</v>
      </c>
      <c r="C17" s="100"/>
      <c r="D17" s="101"/>
      <c r="E17" s="101"/>
      <c r="F17" s="199"/>
    </row>
    <row r="18" spans="1:6" ht="15" customHeight="1">
      <c r="A18" s="199"/>
      <c r="B18" s="95" t="s">
        <v>49</v>
      </c>
      <c r="C18" s="102"/>
      <c r="D18" s="85"/>
      <c r="E18" s="85"/>
      <c r="F18" s="199"/>
    </row>
    <row r="19" spans="1:6" ht="12.75" customHeight="1">
      <c r="A19" s="203"/>
      <c r="B19" s="96">
        <v>7</v>
      </c>
      <c r="C19" s="93"/>
      <c r="D19" s="199"/>
      <c r="E19" s="93"/>
      <c r="F19" s="199"/>
    </row>
    <row r="20" spans="1:6" ht="15" customHeight="1">
      <c r="A20" s="203"/>
      <c r="B20" s="95" t="s">
        <v>50</v>
      </c>
      <c r="C20" s="92"/>
      <c r="D20" s="199"/>
      <c r="E20" s="92"/>
      <c r="F20" s="199"/>
    </row>
    <row r="21" spans="1:6" ht="12.75" customHeight="1">
      <c r="A21" s="203"/>
      <c r="B21" s="96">
        <v>8</v>
      </c>
      <c r="C21" s="93"/>
      <c r="D21" s="199"/>
      <c r="E21" s="93"/>
      <c r="F21" s="199"/>
    </row>
    <row r="22" spans="1:6" ht="15" customHeight="1">
      <c r="A22" s="203"/>
      <c r="B22" s="95" t="s">
        <v>51</v>
      </c>
      <c r="C22" s="92"/>
      <c r="D22" s="199"/>
      <c r="E22" s="92"/>
      <c r="F22" s="199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F17:F18"/>
    <mergeCell ref="F15:F16"/>
    <mergeCell ref="A15:A16"/>
    <mergeCell ref="F7:F8"/>
    <mergeCell ref="F11:F12"/>
    <mergeCell ref="F9:F10"/>
    <mergeCell ref="F13:F14"/>
    <mergeCell ref="A13:A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08"/>
      <c r="E1" s="208"/>
      <c r="F1" s="208"/>
      <c r="G1" s="208"/>
      <c r="H1" s="208"/>
      <c r="I1" s="208"/>
      <c r="J1" s="20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0">
        <f>HYPERLINK('[2]ИТ.ПР'!$A$8)</f>
      </c>
      <c r="D2" s="210"/>
      <c r="E2" s="210"/>
      <c r="F2" s="210"/>
      <c r="G2" s="210"/>
      <c r="H2" s="210"/>
      <c r="I2" s="210"/>
      <c r="J2" s="210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11" t="str">
        <f>HYPERLINK('пр.взв.'!A4)</f>
        <v>Weight category &gt;80F  кg.                             Весовая категория  &gt;80     кг</v>
      </c>
      <c r="D3" s="212"/>
      <c r="E3" s="212"/>
      <c r="F3" s="212"/>
      <c r="G3" s="212"/>
      <c r="H3" s="212"/>
      <c r="I3" s="212"/>
      <c r="J3" s="213"/>
      <c r="K3" s="42"/>
      <c r="L3" s="42"/>
      <c r="M3" s="42"/>
    </row>
    <row r="4" spans="1:13" ht="16.5" thickBot="1">
      <c r="A4" s="206" t="s">
        <v>0</v>
      </c>
      <c r="B4" s="20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4">
        <v>1</v>
      </c>
      <c r="B5" s="216" t="str">
        <f>VLOOKUP(A5,'пр.взв.'!B7:C22,2,FALSE)</f>
        <v>JEINOVA Nadja</v>
      </c>
      <c r="C5" s="218">
        <f>VLOOKUP(B5,'пр.взв.'!C7:D22,2,FALSE)</f>
        <v>1991</v>
      </c>
      <c r="D5" s="220" t="str">
        <f>VLOOKUP(A5,'пр.взв.'!B5:E20,4,FALSE)</f>
        <v>BGR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5"/>
      <c r="B6" s="217"/>
      <c r="C6" s="219"/>
      <c r="D6" s="221"/>
      <c r="E6" s="20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22">
        <v>5</v>
      </c>
      <c r="B7" s="223">
        <f>VLOOKUP(A7,'пр.взв.'!B9:C24,2,FALSE)</f>
        <v>0</v>
      </c>
      <c r="C7" s="224" t="e">
        <f>VLOOKUP(B7,'пр.взв.'!C9:D24,2,FALSE)</f>
        <v>#N/A</v>
      </c>
      <c r="D7" s="225">
        <f>VLOOKUP(A7,'пр.взв.'!B5:E20,4,FALSE)</f>
        <v>0</v>
      </c>
      <c r="E7" s="20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5"/>
      <c r="B8" s="217"/>
      <c r="C8" s="219"/>
      <c r="D8" s="226"/>
      <c r="E8" s="20"/>
      <c r="F8" s="22"/>
      <c r="G8" s="204"/>
      <c r="H8" s="26"/>
      <c r="I8" s="20"/>
      <c r="J8" s="20"/>
      <c r="K8" s="20"/>
      <c r="L8" s="20"/>
      <c r="M8" s="20"/>
    </row>
    <row r="9" spans="1:13" ht="15" customHeight="1" thickBot="1">
      <c r="A9" s="214">
        <v>3</v>
      </c>
      <c r="B9" s="216" t="str">
        <f>VLOOKUP(A9,'пр.взв.'!B11:C26,2,FALSE)</f>
        <v>SINEROVA  Inga</v>
      </c>
      <c r="C9" s="218" t="str">
        <f>VLOOKUP(B9,'пр.взв.'!C11:D26,2,FALSE)</f>
        <v>1991 cms</v>
      </c>
      <c r="D9" s="220" t="str">
        <f>VLOOKUP(A9,'пр.взв.'!B5:E20,4,FALSE)</f>
        <v>RUS</v>
      </c>
      <c r="E9" s="20"/>
      <c r="F9" s="22"/>
      <c r="G9" s="205"/>
      <c r="H9" s="2"/>
      <c r="I9" s="24"/>
      <c r="J9" s="22"/>
      <c r="K9" s="20"/>
      <c r="L9" s="20"/>
      <c r="M9" s="20"/>
    </row>
    <row r="10" spans="1:13" ht="15" customHeight="1">
      <c r="A10" s="215"/>
      <c r="B10" s="217"/>
      <c r="C10" s="219"/>
      <c r="D10" s="221"/>
      <c r="E10" s="204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22">
        <v>7</v>
      </c>
      <c r="B11" s="223">
        <f>VLOOKUP(A11,'пр.взв.'!B13:C28,2,FALSE)</f>
        <v>0</v>
      </c>
      <c r="C11" s="224" t="e">
        <f>VLOOKUP(B11,'пр.взв.'!C13:D28,2,FALSE)</f>
        <v>#N/A</v>
      </c>
      <c r="D11" s="225">
        <f>VLOOKUP(A11,'пр.взв.'!B5:E20,4,FALSE)</f>
        <v>0</v>
      </c>
      <c r="E11" s="20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7"/>
      <c r="B12" s="228"/>
      <c r="C12" s="226"/>
      <c r="D12" s="226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04"/>
      <c r="J14" s="33"/>
      <c r="K14" s="23"/>
      <c r="L14" s="23"/>
      <c r="M14" s="20"/>
    </row>
    <row r="15" spans="1:10" ht="15" customHeight="1" thickBot="1">
      <c r="A15" s="206" t="s">
        <v>3</v>
      </c>
      <c r="B15" s="206"/>
      <c r="C15" s="71"/>
      <c r="D15" s="71"/>
      <c r="E15" s="20"/>
      <c r="F15" s="20"/>
      <c r="G15" s="20"/>
      <c r="H15" s="20"/>
      <c r="I15" s="205"/>
      <c r="J15" s="2"/>
    </row>
    <row r="16" spans="1:10" ht="15" customHeight="1" thickBot="1">
      <c r="A16" s="214">
        <v>2</v>
      </c>
      <c r="B16" s="216" t="str">
        <f>VLOOKUP(A16,'пр.взв.'!B7:C22,2,FALSE)</f>
        <v>KALIUZHNAYA Katsiaryna</v>
      </c>
      <c r="C16" s="218" t="str">
        <f>VLOOKUP(B16,'пр.взв.'!C7:D22,2,FALSE)</f>
        <v>1992 cms</v>
      </c>
      <c r="D16" s="220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215"/>
      <c r="B17" s="217"/>
      <c r="C17" s="219"/>
      <c r="D17" s="221"/>
      <c r="E17" s="204"/>
      <c r="F17" s="20"/>
      <c r="G17" s="25"/>
      <c r="H17" s="22"/>
      <c r="I17" s="30"/>
      <c r="J17" s="2"/>
    </row>
    <row r="18" spans="1:10" ht="15" customHeight="1" thickBot="1">
      <c r="A18" s="222">
        <v>6</v>
      </c>
      <c r="B18" s="223">
        <f>VLOOKUP(A18,'пр.взв.'!B9:C24,2,FALSE)</f>
        <v>0</v>
      </c>
      <c r="C18" s="224" t="e">
        <f>VLOOKUP(B18,'пр.взв.'!C9:D24,2,FALSE)</f>
        <v>#N/A</v>
      </c>
      <c r="D18" s="225">
        <f>VLOOKUP(A18,'пр.взв.'!B6:E21,4,FALSE)</f>
        <v>0</v>
      </c>
      <c r="E18" s="205"/>
      <c r="F18" s="21"/>
      <c r="G18" s="24"/>
      <c r="H18" s="22"/>
      <c r="I18" s="30"/>
      <c r="J18" s="2"/>
    </row>
    <row r="19" spans="1:10" ht="15" customHeight="1" thickBot="1">
      <c r="A19" s="215"/>
      <c r="B19" s="217"/>
      <c r="C19" s="219"/>
      <c r="D19" s="226"/>
      <c r="E19" s="20"/>
      <c r="F19" s="22"/>
      <c r="G19" s="204"/>
      <c r="H19" s="26"/>
      <c r="I19" s="30"/>
      <c r="J19" s="2"/>
    </row>
    <row r="20" spans="1:8" ht="15" customHeight="1" thickBot="1">
      <c r="A20" s="214">
        <v>4</v>
      </c>
      <c r="B20" s="216">
        <f>VLOOKUP(A20,'пр.взв.'!B11:C26,2,FALSE)</f>
        <v>0</v>
      </c>
      <c r="C20" s="218" t="e">
        <f>VLOOKUP(B20,'пр.взв.'!C11:D26,2,FALSE)</f>
        <v>#N/A</v>
      </c>
      <c r="D20" s="220">
        <f>VLOOKUP(A20,'пр.взв.'!B6:E21,4,FALSE)</f>
        <v>0</v>
      </c>
      <c r="E20" s="20"/>
      <c r="F20" s="22"/>
      <c r="G20" s="205"/>
      <c r="H20" s="2"/>
    </row>
    <row r="21" spans="1:8" ht="15" customHeight="1">
      <c r="A21" s="215"/>
      <c r="B21" s="217"/>
      <c r="C21" s="219"/>
      <c r="D21" s="221"/>
      <c r="E21" s="204"/>
      <c r="F21" s="23"/>
      <c r="G21" s="24"/>
      <c r="H21" s="22"/>
    </row>
    <row r="22" spans="1:8" ht="15" customHeight="1" thickBot="1">
      <c r="A22" s="222">
        <v>8</v>
      </c>
      <c r="B22" s="223">
        <f>VLOOKUP(A22,'пр.взв.'!B13:C28,2,FALSE)</f>
        <v>0</v>
      </c>
      <c r="C22" s="224" t="e">
        <f>VLOOKUP(B22,'пр.взв.'!C13:D28,2,FALSE)</f>
        <v>#N/A</v>
      </c>
      <c r="D22" s="225">
        <f>VLOOKUP(A22,'пр.взв.'!B6:E21,4,FALSE)</f>
        <v>0</v>
      </c>
      <c r="E22" s="205"/>
      <c r="F22" s="20"/>
      <c r="G22" s="25"/>
      <c r="H22" s="22"/>
    </row>
    <row r="23" spans="1:8" ht="15" customHeight="1" thickBot="1">
      <c r="A23" s="227"/>
      <c r="B23" s="228"/>
      <c r="C23" s="226"/>
      <c r="D23" s="226"/>
      <c r="E23" s="20"/>
      <c r="F23" s="20"/>
      <c r="G23" s="25"/>
      <c r="H23" s="22"/>
    </row>
    <row r="26" spans="1:7" ht="12.75">
      <c r="A26" s="9" t="s">
        <v>1</v>
      </c>
      <c r="G26" s="9" t="s">
        <v>10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I21" sqref="A1:I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5" t="s">
        <v>26</v>
      </c>
      <c r="C1" s="265"/>
      <c r="D1" s="265"/>
      <c r="E1" s="265"/>
      <c r="F1" s="265"/>
      <c r="G1" s="265"/>
      <c r="H1" s="265"/>
      <c r="I1" s="265"/>
      <c r="J1" s="63"/>
      <c r="K1" s="265" t="s">
        <v>26</v>
      </c>
      <c r="L1" s="265"/>
      <c r="M1" s="265"/>
      <c r="N1" s="265"/>
      <c r="O1" s="265"/>
      <c r="P1" s="265"/>
      <c r="Q1" s="265"/>
      <c r="R1" s="265"/>
    </row>
    <row r="2" spans="2:18" ht="24.75" customHeight="1">
      <c r="B2" s="255" t="str">
        <f>HYPERLINK('пр.взв.'!A4)</f>
        <v>Weight category &gt;80F  кg.                             Весовая категория  &gt;80     кг</v>
      </c>
      <c r="C2" s="256"/>
      <c r="D2" s="256"/>
      <c r="E2" s="256"/>
      <c r="F2" s="256"/>
      <c r="G2" s="256"/>
      <c r="H2" s="256"/>
      <c r="I2" s="256"/>
      <c r="J2" s="64"/>
      <c r="K2" s="255" t="str">
        <f>HYPERLINK('пр.взв.'!A4)</f>
        <v>Weight category &gt;80F  кg.                             Весовая категория  &gt;80     кг</v>
      </c>
      <c r="L2" s="256"/>
      <c r="M2" s="256"/>
      <c r="N2" s="256"/>
      <c r="O2" s="256"/>
      <c r="P2" s="256"/>
      <c r="Q2" s="256"/>
      <c r="R2" s="256"/>
    </row>
    <row r="3" spans="2:18" ht="24.75" customHeight="1" hidden="1" thickBot="1">
      <c r="B3" s="65" t="s">
        <v>2</v>
      </c>
      <c r="C3" s="67" t="s">
        <v>32</v>
      </c>
      <c r="D3" s="69" t="s">
        <v>27</v>
      </c>
      <c r="E3" s="66"/>
      <c r="F3" s="65"/>
      <c r="G3" s="66"/>
      <c r="H3" s="66"/>
      <c r="I3" s="66"/>
      <c r="J3" s="66"/>
      <c r="K3" s="65" t="s">
        <v>3</v>
      </c>
      <c r="L3" s="67" t="s">
        <v>32</v>
      </c>
      <c r="M3" s="69" t="s">
        <v>27</v>
      </c>
      <c r="N3" s="66"/>
      <c r="O3" s="65"/>
      <c r="P3" s="66"/>
      <c r="Q3" s="66"/>
      <c r="R3" s="66"/>
    </row>
    <row r="4" spans="1:18" ht="12.75" customHeight="1" hidden="1">
      <c r="A4" s="185" t="s">
        <v>30</v>
      </c>
      <c r="B4" s="252" t="s">
        <v>5</v>
      </c>
      <c r="C4" s="254" t="s">
        <v>6</v>
      </c>
      <c r="D4" s="254" t="s">
        <v>7</v>
      </c>
      <c r="E4" s="254" t="s">
        <v>14</v>
      </c>
      <c r="F4" s="245" t="s">
        <v>15</v>
      </c>
      <c r="G4" s="247" t="s">
        <v>17</v>
      </c>
      <c r="H4" s="249" t="s">
        <v>18</v>
      </c>
      <c r="I4" s="251" t="s">
        <v>16</v>
      </c>
      <c r="J4" s="185" t="s">
        <v>30</v>
      </c>
      <c r="K4" s="252" t="s">
        <v>5</v>
      </c>
      <c r="L4" s="254" t="s">
        <v>6</v>
      </c>
      <c r="M4" s="254" t="s">
        <v>7</v>
      </c>
      <c r="N4" s="254" t="s">
        <v>14</v>
      </c>
      <c r="O4" s="245" t="s">
        <v>15</v>
      </c>
      <c r="P4" s="247" t="s">
        <v>17</v>
      </c>
      <c r="Q4" s="249" t="s">
        <v>18</v>
      </c>
      <c r="R4" s="251" t="s">
        <v>16</v>
      </c>
    </row>
    <row r="5" spans="1:18" ht="12.75" customHeight="1" hidden="1" thickBot="1">
      <c r="A5" s="180"/>
      <c r="B5" s="253" t="s">
        <v>5</v>
      </c>
      <c r="C5" s="246" t="s">
        <v>6</v>
      </c>
      <c r="D5" s="246" t="s">
        <v>7</v>
      </c>
      <c r="E5" s="246" t="s">
        <v>14</v>
      </c>
      <c r="F5" s="246" t="s">
        <v>15</v>
      </c>
      <c r="G5" s="248"/>
      <c r="H5" s="250"/>
      <c r="I5" s="187" t="s">
        <v>16</v>
      </c>
      <c r="J5" s="180"/>
      <c r="K5" s="253" t="s">
        <v>5</v>
      </c>
      <c r="L5" s="246" t="s">
        <v>6</v>
      </c>
      <c r="M5" s="246" t="s">
        <v>7</v>
      </c>
      <c r="N5" s="246" t="s">
        <v>14</v>
      </c>
      <c r="O5" s="246" t="s">
        <v>15</v>
      </c>
      <c r="P5" s="248"/>
      <c r="Q5" s="250"/>
      <c r="R5" s="187" t="s">
        <v>16</v>
      </c>
    </row>
    <row r="6" spans="1:18" ht="12.75" customHeight="1" hidden="1">
      <c r="A6" s="266">
        <v>1</v>
      </c>
      <c r="B6" s="241">
        <v>1</v>
      </c>
      <c r="C6" s="243" t="str">
        <f>VLOOKUP(B6,'пр.взв.'!B7:E22,2,FALSE)</f>
        <v>JEINOVA Nadja</v>
      </c>
      <c r="D6" s="244">
        <f>VLOOKUP(B6,'пр.взв.'!B7:F22,3,FALSE)</f>
        <v>1991</v>
      </c>
      <c r="E6" s="244" t="str">
        <f>VLOOKUP(B6,'пр.взв.'!B7:E22,4,FALSE)</f>
        <v>BGR</v>
      </c>
      <c r="F6" s="230"/>
      <c r="G6" s="239"/>
      <c r="H6" s="240"/>
      <c r="I6" s="232"/>
      <c r="J6" s="266">
        <v>3</v>
      </c>
      <c r="K6" s="241">
        <v>2</v>
      </c>
      <c r="L6" s="243" t="str">
        <f>VLOOKUP(K6,'пр.взв.'!B7:E22,2,FALSE)</f>
        <v>KALIUZHNAYA Katsiaryna</v>
      </c>
      <c r="M6" s="244" t="str">
        <f>VLOOKUP(K6,'пр.взв.'!B7:F22,3,FALSE)</f>
        <v>1992 cms</v>
      </c>
      <c r="N6" s="244" t="str">
        <f>VLOOKUP(K6,'пр.взв.'!B7:E22,4,FALSE)</f>
        <v>BLR</v>
      </c>
      <c r="O6" s="230"/>
      <c r="P6" s="239"/>
      <c r="Q6" s="240"/>
      <c r="R6" s="232"/>
    </row>
    <row r="7" spans="1:18" ht="12.75" customHeight="1" hidden="1">
      <c r="A7" s="267"/>
      <c r="B7" s="242"/>
      <c r="C7" s="236"/>
      <c r="D7" s="238"/>
      <c r="E7" s="238"/>
      <c r="F7" s="238"/>
      <c r="G7" s="238"/>
      <c r="H7" s="199"/>
      <c r="I7" s="203"/>
      <c r="J7" s="267"/>
      <c r="K7" s="242"/>
      <c r="L7" s="236"/>
      <c r="M7" s="238"/>
      <c r="N7" s="238"/>
      <c r="O7" s="238"/>
      <c r="P7" s="238"/>
      <c r="Q7" s="199"/>
      <c r="R7" s="203"/>
    </row>
    <row r="8" spans="1:18" ht="12.75" customHeight="1" hidden="1">
      <c r="A8" s="267"/>
      <c r="B8" s="233">
        <v>5</v>
      </c>
      <c r="C8" s="235">
        <f>VLOOKUP(B8,'пр.взв.'!B7:E22,2,FALSE)</f>
        <v>0</v>
      </c>
      <c r="D8" s="237">
        <f>VLOOKUP(B8,'пр.взв.'!B7:F22,3,FALSE)</f>
        <v>0</v>
      </c>
      <c r="E8" s="237">
        <f>VLOOKUP(B8,'пр.взв.'!B7:E22,4,FALSE)</f>
        <v>0</v>
      </c>
      <c r="F8" s="229"/>
      <c r="G8" s="229"/>
      <c r="H8" s="231"/>
      <c r="I8" s="231"/>
      <c r="J8" s="267"/>
      <c r="K8" s="233">
        <v>6</v>
      </c>
      <c r="L8" s="235">
        <f>VLOOKUP(K8,'пр.взв.'!B7:E22,2,FALSE)</f>
        <v>0</v>
      </c>
      <c r="M8" s="237">
        <f>VLOOKUP(K8,'пр.взв.'!B7:F22,3,FALSE)</f>
        <v>0</v>
      </c>
      <c r="N8" s="237">
        <f>VLOOKUP(K8,'пр.взв.'!B7:E22,4,FALSE)</f>
        <v>0</v>
      </c>
      <c r="O8" s="229"/>
      <c r="P8" s="229"/>
      <c r="Q8" s="231"/>
      <c r="R8" s="231"/>
    </row>
    <row r="9" spans="1:18" ht="13.5" customHeight="1" hidden="1" thickBot="1">
      <c r="A9" s="269"/>
      <c r="B9" s="262"/>
      <c r="C9" s="263"/>
      <c r="D9" s="264"/>
      <c r="E9" s="264"/>
      <c r="F9" s="260"/>
      <c r="G9" s="260"/>
      <c r="H9" s="261"/>
      <c r="I9" s="261"/>
      <c r="J9" s="269"/>
      <c r="K9" s="262"/>
      <c r="L9" s="263"/>
      <c r="M9" s="264"/>
      <c r="N9" s="264"/>
      <c r="O9" s="260"/>
      <c r="P9" s="260"/>
      <c r="Q9" s="261"/>
      <c r="R9" s="261"/>
    </row>
    <row r="10" spans="1:18" ht="12.75" customHeight="1" hidden="1">
      <c r="A10" s="266">
        <v>2</v>
      </c>
      <c r="B10" s="234">
        <v>3</v>
      </c>
      <c r="C10" s="243" t="str">
        <f>VLOOKUP(B10,'пр.взв.'!B7:E22,2,FALSE)</f>
        <v>SINEROVA  Inga</v>
      </c>
      <c r="D10" s="244" t="str">
        <f>VLOOKUP(B10,'пр.взв.'!B7:F22,3,FALSE)</f>
        <v>1991 cms</v>
      </c>
      <c r="E10" s="244" t="str">
        <f>VLOOKUP(B10,'пр.взв.'!B7:E22,4,FALSE)</f>
        <v>RUS</v>
      </c>
      <c r="F10" s="238"/>
      <c r="G10" s="258"/>
      <c r="H10" s="199"/>
      <c r="I10" s="237"/>
      <c r="J10" s="266">
        <v>4</v>
      </c>
      <c r="K10" s="234">
        <v>4</v>
      </c>
      <c r="L10" s="243">
        <f>VLOOKUP(K10,'пр.взв.'!B7:E22,2,FALSE)</f>
        <v>0</v>
      </c>
      <c r="M10" s="244">
        <f>VLOOKUP(K10,'пр.взв.'!B7:F22,3,FALSE)</f>
        <v>0</v>
      </c>
      <c r="N10" s="244">
        <f>VLOOKUP(K10,'пр.взв.'!B7:E22,4,FALSE)</f>
        <v>0</v>
      </c>
      <c r="O10" s="238"/>
      <c r="P10" s="258"/>
      <c r="Q10" s="199"/>
      <c r="R10" s="237"/>
    </row>
    <row r="11" spans="1:18" ht="12.75" customHeight="1" hidden="1">
      <c r="A11" s="267"/>
      <c r="B11" s="259"/>
      <c r="C11" s="236"/>
      <c r="D11" s="238"/>
      <c r="E11" s="238"/>
      <c r="F11" s="238"/>
      <c r="G11" s="238"/>
      <c r="H11" s="199"/>
      <c r="I11" s="203"/>
      <c r="J11" s="267"/>
      <c r="K11" s="259"/>
      <c r="L11" s="236"/>
      <c r="M11" s="238"/>
      <c r="N11" s="238"/>
      <c r="O11" s="238"/>
      <c r="P11" s="238"/>
      <c r="Q11" s="199"/>
      <c r="R11" s="203"/>
    </row>
    <row r="12" spans="1:18" ht="12.75" customHeight="1" hidden="1">
      <c r="A12" s="267"/>
      <c r="B12" s="233">
        <v>7</v>
      </c>
      <c r="C12" s="235">
        <f>VLOOKUP(B12,'пр.взв.'!B7:E22,2,FALSE)</f>
        <v>0</v>
      </c>
      <c r="D12" s="237">
        <f>VLOOKUP(B12,'пр.взв.'!B7:F22,3,FALSE)</f>
        <v>0</v>
      </c>
      <c r="E12" s="237">
        <f>VLOOKUP(B12,'пр.взв.'!B7:E22,4,FALSE)</f>
        <v>0</v>
      </c>
      <c r="F12" s="229"/>
      <c r="G12" s="229"/>
      <c r="H12" s="231"/>
      <c r="I12" s="231"/>
      <c r="J12" s="267"/>
      <c r="K12" s="233">
        <v>8</v>
      </c>
      <c r="L12" s="235">
        <f>VLOOKUP(K12,'пр.взв.'!B7:E22,2,FALSE)</f>
        <v>0</v>
      </c>
      <c r="M12" s="237">
        <f>VLOOKUP(K12,'пр.взв.'!B7:F22,3,FALSE)</f>
        <v>0</v>
      </c>
      <c r="N12" s="237">
        <f>VLOOKUP(K12,'пр.взв.'!B7:E22,4,FALSE)</f>
        <v>0</v>
      </c>
      <c r="O12" s="229"/>
      <c r="P12" s="229"/>
      <c r="Q12" s="231"/>
      <c r="R12" s="231"/>
    </row>
    <row r="13" spans="1:18" ht="12.75" customHeight="1" hidden="1">
      <c r="A13" s="268"/>
      <c r="B13" s="234"/>
      <c r="C13" s="236"/>
      <c r="D13" s="238"/>
      <c r="E13" s="238"/>
      <c r="F13" s="230"/>
      <c r="G13" s="230"/>
      <c r="H13" s="232"/>
      <c r="I13" s="232"/>
      <c r="J13" s="268"/>
      <c r="K13" s="234"/>
      <c r="L13" s="236"/>
      <c r="M13" s="238"/>
      <c r="N13" s="238"/>
      <c r="O13" s="230"/>
      <c r="P13" s="230"/>
      <c r="Q13" s="232"/>
      <c r="R13" s="232"/>
    </row>
    <row r="16" spans="2:18" ht="24.75" customHeight="1" thickBot="1">
      <c r="B16" s="65" t="s">
        <v>2</v>
      </c>
      <c r="C16" s="257" t="s">
        <v>33</v>
      </c>
      <c r="D16" s="257"/>
      <c r="E16" s="257"/>
      <c r="F16" s="257"/>
      <c r="G16" s="257"/>
      <c r="H16" s="257"/>
      <c r="I16" s="257"/>
      <c r="J16" s="74"/>
      <c r="K16" s="65" t="s">
        <v>3</v>
      </c>
      <c r="L16" s="257" t="s">
        <v>33</v>
      </c>
      <c r="M16" s="257"/>
      <c r="N16" s="257"/>
      <c r="O16" s="257"/>
      <c r="P16" s="257"/>
      <c r="Q16" s="257"/>
      <c r="R16" s="257"/>
    </row>
    <row r="17" spans="1:18" ht="12.75" customHeight="1">
      <c r="A17" s="185" t="s">
        <v>30</v>
      </c>
      <c r="B17" s="252" t="s">
        <v>5</v>
      </c>
      <c r="C17" s="254" t="s">
        <v>6</v>
      </c>
      <c r="D17" s="254" t="s">
        <v>7</v>
      </c>
      <c r="E17" s="254" t="s">
        <v>14</v>
      </c>
      <c r="F17" s="245" t="s">
        <v>15</v>
      </c>
      <c r="G17" s="247" t="s">
        <v>17</v>
      </c>
      <c r="H17" s="249" t="s">
        <v>18</v>
      </c>
      <c r="I17" s="251" t="s">
        <v>16</v>
      </c>
      <c r="J17" s="185" t="s">
        <v>30</v>
      </c>
      <c r="K17" s="252" t="s">
        <v>5</v>
      </c>
      <c r="L17" s="254" t="s">
        <v>6</v>
      </c>
      <c r="M17" s="254" t="s">
        <v>7</v>
      </c>
      <c r="N17" s="254" t="s">
        <v>14</v>
      </c>
      <c r="O17" s="245" t="s">
        <v>15</v>
      </c>
      <c r="P17" s="247" t="s">
        <v>17</v>
      </c>
      <c r="Q17" s="249" t="s">
        <v>18</v>
      </c>
      <c r="R17" s="251" t="s">
        <v>16</v>
      </c>
    </row>
    <row r="18" spans="1:18" ht="12.75" customHeight="1" thickBot="1">
      <c r="A18" s="180"/>
      <c r="B18" s="253" t="s">
        <v>5</v>
      </c>
      <c r="C18" s="246" t="s">
        <v>6</v>
      </c>
      <c r="D18" s="246" t="s">
        <v>7</v>
      </c>
      <c r="E18" s="246" t="s">
        <v>14</v>
      </c>
      <c r="F18" s="246" t="s">
        <v>15</v>
      </c>
      <c r="G18" s="248"/>
      <c r="H18" s="250"/>
      <c r="I18" s="187" t="s">
        <v>16</v>
      </c>
      <c r="J18" s="180"/>
      <c r="K18" s="253" t="s">
        <v>5</v>
      </c>
      <c r="L18" s="246" t="s">
        <v>6</v>
      </c>
      <c r="M18" s="246" t="s">
        <v>7</v>
      </c>
      <c r="N18" s="246" t="s">
        <v>14</v>
      </c>
      <c r="O18" s="246" t="s">
        <v>15</v>
      </c>
      <c r="P18" s="248"/>
      <c r="Q18" s="250"/>
      <c r="R18" s="187" t="s">
        <v>16</v>
      </c>
    </row>
    <row r="19" spans="1:18" ht="12.75" customHeight="1">
      <c r="A19" s="266">
        <v>1</v>
      </c>
      <c r="B19" s="241">
        <f>'пр.хода'!E6</f>
        <v>1</v>
      </c>
      <c r="C19" s="243" t="str">
        <f>VLOOKUP(B19,'пр.взв.'!B7:E22,2,FALSE)</f>
        <v>JEINOVA Nadja</v>
      </c>
      <c r="D19" s="244">
        <f>VLOOKUP(B19,'пр.взв.'!B7:F22,3,FALSE)</f>
        <v>1991</v>
      </c>
      <c r="E19" s="244" t="str">
        <f>VLOOKUP(B19,'пр.взв.'!B7:E22,4,FALSE)</f>
        <v>BGR</v>
      </c>
      <c r="F19" s="230"/>
      <c r="G19" s="239"/>
      <c r="H19" s="240"/>
      <c r="I19" s="232"/>
      <c r="J19" s="266">
        <v>2</v>
      </c>
      <c r="K19" s="241"/>
      <c r="L19" s="243" t="e">
        <f>VLOOKUP(K19,'пр.взв.'!B7:E22,2,FALSE)</f>
        <v>#N/A</v>
      </c>
      <c r="M19" s="244" t="e">
        <f>VLOOKUP(K19,'пр.взв.'!B7:F22,3,FALSE)</f>
        <v>#N/A</v>
      </c>
      <c r="N19" s="244" t="e">
        <f>VLOOKUP(K19,'пр.взв.'!B7:E22,4,FALSE)</f>
        <v>#N/A</v>
      </c>
      <c r="O19" s="230"/>
      <c r="P19" s="239"/>
      <c r="Q19" s="240"/>
      <c r="R19" s="232"/>
    </row>
    <row r="20" spans="1:18" ht="12.75" customHeight="1">
      <c r="A20" s="267"/>
      <c r="B20" s="242"/>
      <c r="C20" s="236"/>
      <c r="D20" s="238"/>
      <c r="E20" s="238"/>
      <c r="F20" s="238"/>
      <c r="G20" s="238"/>
      <c r="H20" s="199"/>
      <c r="I20" s="203"/>
      <c r="J20" s="267"/>
      <c r="K20" s="242"/>
      <c r="L20" s="236"/>
      <c r="M20" s="238"/>
      <c r="N20" s="238"/>
      <c r="O20" s="238"/>
      <c r="P20" s="238"/>
      <c r="Q20" s="199"/>
      <c r="R20" s="203"/>
    </row>
    <row r="21" spans="1:18" ht="12.75" customHeight="1">
      <c r="A21" s="267"/>
      <c r="B21" s="233">
        <f>'пр.хода'!E10</f>
        <v>3</v>
      </c>
      <c r="C21" s="235" t="str">
        <f>VLOOKUP(B21,'пр.взв.'!B7:E22,2,FALSE)</f>
        <v>SINEROVA  Inga</v>
      </c>
      <c r="D21" s="237" t="str">
        <f>VLOOKUP(B21,'пр.взв.'!B7:F22,3,FALSE)</f>
        <v>1991 cms</v>
      </c>
      <c r="E21" s="237" t="str">
        <f>VLOOKUP(B21,'пр.взв.'!B7:E22,4,FALSE)</f>
        <v>RUS</v>
      </c>
      <c r="F21" s="229"/>
      <c r="G21" s="229"/>
      <c r="H21" s="231"/>
      <c r="I21" s="231"/>
      <c r="J21" s="267"/>
      <c r="K21" s="233"/>
      <c r="L21" s="235" t="e">
        <f>VLOOKUP(K21,'пр.взв.'!B7:E22,2,FALSE)</f>
        <v>#N/A</v>
      </c>
      <c r="M21" s="237" t="e">
        <f>VLOOKUP(K21,'пр.взв.'!B7:F22,3,FALSE)</f>
        <v>#N/A</v>
      </c>
      <c r="N21" s="237" t="e">
        <f>VLOOKUP(K21,'пр.взв.'!B7:E22,4,FALSE)</f>
        <v>#N/A</v>
      </c>
      <c r="O21" s="229"/>
      <c r="P21" s="229"/>
      <c r="Q21" s="231"/>
      <c r="R21" s="231"/>
    </row>
    <row r="22" spans="1:18" ht="12.75" customHeight="1">
      <c r="A22" s="268"/>
      <c r="B22" s="234"/>
      <c r="C22" s="236"/>
      <c r="D22" s="238"/>
      <c r="E22" s="238"/>
      <c r="F22" s="230"/>
      <c r="G22" s="230"/>
      <c r="H22" s="232"/>
      <c r="I22" s="232"/>
      <c r="J22" s="268"/>
      <c r="K22" s="234"/>
      <c r="L22" s="236"/>
      <c r="M22" s="238"/>
      <c r="N22" s="238"/>
      <c r="O22" s="230"/>
      <c r="P22" s="230"/>
      <c r="Q22" s="232"/>
      <c r="R22" s="232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R7" sqref="R7"/>
    </sheetView>
  </sheetViews>
  <sheetFormatPr defaultColWidth="9.140625" defaultRowHeight="12.75"/>
  <cols>
    <col min="1" max="1" width="6.28125" style="0" customWidth="1"/>
    <col min="2" max="2" width="19.14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28125" style="0" customWidth="1"/>
    <col min="14" max="14" width="7.8515625" style="0" customWidth="1"/>
  </cols>
  <sheetData>
    <row r="1" spans="2:14" ht="65.25" customHeight="1" thickBot="1">
      <c r="B1" s="38"/>
      <c r="C1" s="315" t="s">
        <v>43</v>
      </c>
      <c r="D1" s="316"/>
      <c r="E1" s="316"/>
      <c r="F1" s="316"/>
      <c r="G1" s="316"/>
      <c r="H1" s="317"/>
      <c r="I1" s="318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19"/>
      <c r="K1" s="319"/>
      <c r="L1" s="319"/>
      <c r="M1" s="319"/>
      <c r="N1" s="320"/>
    </row>
    <row r="2" spans="2:18" ht="26.25" customHeight="1" thickBot="1">
      <c r="B2" s="40"/>
      <c r="C2" s="309" t="str">
        <f>HYPERLINK('пр.взв.'!A4)</f>
        <v>Weight category &gt;80F  кg.                             Весовая категория  &gt;80     кг</v>
      </c>
      <c r="D2" s="310"/>
      <c r="E2" s="310"/>
      <c r="F2" s="310"/>
      <c r="G2" s="310"/>
      <c r="H2" s="311"/>
      <c r="I2" s="312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313"/>
      <c r="K2" s="313"/>
      <c r="L2" s="313"/>
      <c r="M2" s="313"/>
      <c r="N2" s="314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28</v>
      </c>
      <c r="N4" s="39"/>
      <c r="O4" s="39"/>
    </row>
    <row r="5" spans="1:15" ht="15" customHeight="1" thickBot="1">
      <c r="A5" s="288">
        <v>1</v>
      </c>
      <c r="B5" s="84" t="str">
        <f>VLOOKUP(A5,'пр.взв.'!B7:F22,2,FALSE)</f>
        <v>JEINOVA Nadja</v>
      </c>
      <c r="C5" s="278">
        <f>VLOOKUP(A5,'пр.взв.'!B7:F22,3,FALSE)</f>
        <v>1991</v>
      </c>
      <c r="D5" s="86" t="str">
        <f>VLOOKUP(A5,'пр.взв.'!B7:F22,4,FALSE)</f>
        <v>BGR</v>
      </c>
      <c r="K5" s="282">
        <v>1</v>
      </c>
      <c r="L5" s="97">
        <f>I13</f>
        <v>2</v>
      </c>
      <c r="M5" s="103" t="str">
        <f>VLOOKUP(L5,'пр.взв.'!B7:F22,2,FALSE)</f>
        <v>KALIUZHNAYA Katsiaryna</v>
      </c>
      <c r="N5" s="88" t="str">
        <f>VLOOKUP(L5,'пр.взв.'!B7:F22,4,FALSE)</f>
        <v>BLR</v>
      </c>
      <c r="O5" s="39"/>
    </row>
    <row r="6" spans="1:15" ht="15" customHeight="1">
      <c r="A6" s="289"/>
      <c r="B6" s="87" t="str">
        <f>'пр.взв.'!C8</f>
        <v>Жейнова Надя</v>
      </c>
      <c r="C6" s="279"/>
      <c r="D6" s="87" t="str">
        <f>'пр.взв.'!E8</f>
        <v>БОЛ</v>
      </c>
      <c r="E6" s="286">
        <v>1</v>
      </c>
      <c r="K6" s="283"/>
      <c r="L6" s="105" t="s">
        <v>45</v>
      </c>
      <c r="M6" s="99" t="str">
        <f>VLOOKUP(L6,'пр.взв.'!B7:E22,2,FALSE)</f>
        <v>Калюжная Екатерина</v>
      </c>
      <c r="N6" s="89" t="str">
        <f>VLOOKUP(L6,'пр.взв.'!B7:E22,4,FALSE)</f>
        <v>БЛР</v>
      </c>
      <c r="O6" s="39"/>
    </row>
    <row r="7" spans="1:15" ht="15" customHeight="1" thickBot="1">
      <c r="A7" s="274">
        <v>5</v>
      </c>
      <c r="B7" s="116">
        <f>VLOOKUP(A7,'пр.взв.'!B7:F22,2,FALSE)</f>
        <v>0</v>
      </c>
      <c r="C7" s="276">
        <f>VLOOKUP(A7,'пр.взв.'!B7:F22,3,FALSE)</f>
        <v>0</v>
      </c>
      <c r="D7" s="117">
        <f>VLOOKUP(A7,'пр.взв.'!B9:F24,4,FALSE)</f>
        <v>0</v>
      </c>
      <c r="E7" s="287"/>
      <c r="F7" s="6"/>
      <c r="G7" s="30"/>
      <c r="K7" s="299">
        <v>2</v>
      </c>
      <c r="L7" s="98">
        <v>3</v>
      </c>
      <c r="M7" s="91" t="str">
        <f>VLOOKUP(L7,'пр.взв.'!B7:F22,2,FALSE)</f>
        <v>SINEROVA  Inga</v>
      </c>
      <c r="N7" s="90" t="str">
        <f>VLOOKUP(L7,'пр.взв.'!B7:E22,4,FALSE)</f>
        <v>RUS</v>
      </c>
      <c r="O7" s="39"/>
    </row>
    <row r="8" spans="1:15" ht="15" customHeight="1" thickBot="1">
      <c r="A8" s="275"/>
      <c r="B8" s="118">
        <f>'пр.взв.'!C16</f>
        <v>0</v>
      </c>
      <c r="C8" s="277"/>
      <c r="D8" s="118">
        <f>'пр.взв.'!E16</f>
        <v>0</v>
      </c>
      <c r="F8" s="2"/>
      <c r="G8" s="292">
        <v>3</v>
      </c>
      <c r="K8" s="300"/>
      <c r="L8" s="105" t="s">
        <v>46</v>
      </c>
      <c r="M8" s="99" t="str">
        <f>VLOOKUP(L8,'пр.взв.'!B1:E24,2,FALSE)</f>
        <v>Синеова Инга</v>
      </c>
      <c r="N8" s="89" t="str">
        <f>VLOOKUP(L8,'пр.взв.'!B1:E24,4,FALSE)</f>
        <v>РОС</v>
      </c>
      <c r="O8" s="39"/>
    </row>
    <row r="9" spans="1:15" ht="15" customHeight="1" thickBot="1">
      <c r="A9" s="290">
        <v>3</v>
      </c>
      <c r="B9" s="84" t="str">
        <f>VLOOKUP(A9,'пр.взв.'!B7:F22,2,FALSE)</f>
        <v>SINEROVA  Inga</v>
      </c>
      <c r="C9" s="278" t="str">
        <f>VLOOKUP(A9,'пр.взв.'!B7:F22,3,FALSE)</f>
        <v>1991 cms</v>
      </c>
      <c r="D9" s="86" t="str">
        <f>VLOOKUP(A9,'пр.взв.'!B11:F26,4,FALSE)</f>
        <v>RUS</v>
      </c>
      <c r="F9" s="2"/>
      <c r="G9" s="293"/>
      <c r="H9" s="27"/>
      <c r="K9" s="297">
        <v>3</v>
      </c>
      <c r="L9" s="107">
        <f>C28</f>
        <v>1</v>
      </c>
      <c r="M9" s="91" t="str">
        <f>VLOOKUP(L9,'пр.взв.'!B7:F22,2,FALSE)</f>
        <v>JEINOVA Nadja</v>
      </c>
      <c r="N9" s="90" t="str">
        <f>VLOOKUP(L9,'пр.взв.'!B7:E22,4,FALSE)</f>
        <v>BGR</v>
      </c>
      <c r="O9" s="39"/>
    </row>
    <row r="10" spans="1:15" ht="15" customHeight="1" thickBot="1">
      <c r="A10" s="291"/>
      <c r="B10" s="87" t="str">
        <f>'пр.взв.'!C12</f>
        <v>Синеова Инга</v>
      </c>
      <c r="C10" s="279"/>
      <c r="D10" s="87" t="str">
        <f>'пр.взв.'!E12</f>
        <v>РОС</v>
      </c>
      <c r="E10" s="292">
        <v>3</v>
      </c>
      <c r="F10" s="1"/>
      <c r="G10" s="30"/>
      <c r="H10" s="28"/>
      <c r="K10" s="298"/>
      <c r="L10" s="106" t="s">
        <v>44</v>
      </c>
      <c r="M10" s="108" t="str">
        <f>VLOOKUP(L10,'пр.взв.'!B1:E26,2,FALSE)</f>
        <v>Жейнова Надя</v>
      </c>
      <c r="N10" s="109" t="str">
        <f>VLOOKUP(L10,'пр.взв.'!B1:E26,4,FALSE)</f>
        <v>БОЛ</v>
      </c>
      <c r="O10" s="39"/>
    </row>
    <row r="11" spans="1:15" ht="15" customHeight="1" thickBot="1">
      <c r="A11" s="274">
        <v>7</v>
      </c>
      <c r="B11" s="116">
        <f>VLOOKUP(A11,'пр.взв.'!B7:F22,2,FALSE)</f>
        <v>0</v>
      </c>
      <c r="C11" s="276">
        <f>VLOOKUP(A11,'пр.взв.'!B7:F22,3,FALSE)</f>
        <v>0</v>
      </c>
      <c r="D11" s="117">
        <f>VLOOKUP(A11,'пр.взв.'!B13:F28,4,FALSE)</f>
        <v>0</v>
      </c>
      <c r="E11" s="293"/>
      <c r="G11" s="2"/>
      <c r="H11" s="28"/>
      <c r="K11" s="284"/>
      <c r="L11" s="122"/>
      <c r="M11" s="123"/>
      <c r="N11" s="53"/>
      <c r="O11" s="39"/>
    </row>
    <row r="12" spans="1:15" ht="15" customHeight="1" thickBot="1">
      <c r="A12" s="275"/>
      <c r="B12" s="118">
        <f>'пр.взв.'!C20</f>
        <v>0</v>
      </c>
      <c r="C12" s="277"/>
      <c r="D12" s="118">
        <f>'пр.взв.'!E20</f>
        <v>0</v>
      </c>
      <c r="G12" s="2"/>
      <c r="H12" s="28"/>
      <c r="K12" s="296"/>
      <c r="L12" s="124"/>
      <c r="M12" s="125"/>
      <c r="N12" s="126"/>
      <c r="O12" s="39"/>
    </row>
    <row r="13" spans="1:15" ht="15" customHeight="1">
      <c r="A13" s="307" t="s">
        <v>29</v>
      </c>
      <c r="D13" s="37"/>
      <c r="G13" s="2"/>
      <c r="H13" s="28"/>
      <c r="I13" s="302">
        <v>2</v>
      </c>
      <c r="K13" s="284"/>
      <c r="L13" s="122"/>
      <c r="M13" s="123"/>
      <c r="N13" s="53"/>
      <c r="O13" s="39"/>
    </row>
    <row r="14" spans="1:15" ht="15" customHeight="1" thickBot="1">
      <c r="A14" s="308"/>
      <c r="D14" s="37"/>
      <c r="G14" s="2"/>
      <c r="H14" s="28"/>
      <c r="I14" s="303"/>
      <c r="K14" s="296"/>
      <c r="L14" s="124"/>
      <c r="M14" s="125"/>
      <c r="N14" s="126"/>
      <c r="O14" s="39"/>
    </row>
    <row r="15" spans="1:15" ht="15" customHeight="1" thickBot="1">
      <c r="A15" s="280">
        <v>2</v>
      </c>
      <c r="B15" s="132" t="str">
        <f>VLOOKUP(A15,'пр.взв.'!B7:F22,2,FALSE)</f>
        <v>KALIUZHNAYA Katsiaryna</v>
      </c>
      <c r="C15" s="278" t="str">
        <f>VLOOKUP(A15,'пр.взв.'!B7:F22,3,FALSE)</f>
        <v>1992 cms</v>
      </c>
      <c r="D15" s="86" t="str">
        <f>VLOOKUP(A15,'пр.взв.'!B7:F22,4,FALSE)</f>
        <v>BLR</v>
      </c>
      <c r="G15" s="2"/>
      <c r="H15" s="28"/>
      <c r="K15" s="284"/>
      <c r="L15" s="122"/>
      <c r="M15" s="123"/>
      <c r="N15" s="53"/>
      <c r="O15" s="39"/>
    </row>
    <row r="16" spans="1:15" ht="15" customHeight="1">
      <c r="A16" s="281"/>
      <c r="B16" s="87" t="str">
        <f>'пр.взв.'!C10</f>
        <v>Калюжная Екатерина</v>
      </c>
      <c r="C16" s="279"/>
      <c r="D16" s="87" t="str">
        <f>'пр.взв.'!E10</f>
        <v>БЛР</v>
      </c>
      <c r="E16" s="302">
        <v>2</v>
      </c>
      <c r="G16" s="2"/>
      <c r="H16" s="28"/>
      <c r="K16" s="296"/>
      <c r="L16" s="124"/>
      <c r="M16" s="125"/>
      <c r="N16" s="126"/>
      <c r="O16" s="39"/>
    </row>
    <row r="17" spans="1:15" ht="15" customHeight="1" thickBot="1">
      <c r="A17" s="274">
        <v>6</v>
      </c>
      <c r="B17" s="116">
        <f>VLOOKUP(A17,'пр.взв.'!B7:F22,2,FALSE)</f>
        <v>0</v>
      </c>
      <c r="C17" s="276">
        <f>VLOOKUP(A17,'пр.взв.'!B7:F22,3,FALSE)</f>
        <v>0</v>
      </c>
      <c r="D17" s="117">
        <f>VLOOKUP(A17,'пр.взв.'!B7:F22,4,FALSE)</f>
        <v>0</v>
      </c>
      <c r="E17" s="303"/>
      <c r="F17" s="6"/>
      <c r="G17" s="30"/>
      <c r="H17" s="28"/>
      <c r="K17" s="294"/>
      <c r="L17" s="122"/>
      <c r="M17" s="127"/>
      <c r="N17" s="128"/>
      <c r="O17" s="39"/>
    </row>
    <row r="18" spans="1:15" ht="15" customHeight="1" thickBot="1">
      <c r="A18" s="275"/>
      <c r="B18" s="118">
        <f>'пр.взв.'!C18</f>
        <v>0</v>
      </c>
      <c r="C18" s="277"/>
      <c r="D18" s="118">
        <f>'пр.взв.'!E18</f>
        <v>0</v>
      </c>
      <c r="F18" s="2"/>
      <c r="G18" s="302">
        <v>2</v>
      </c>
      <c r="H18" s="29"/>
      <c r="K18" s="295"/>
      <c r="L18" s="124"/>
      <c r="M18" s="125"/>
      <c r="N18" s="126"/>
      <c r="O18" s="39"/>
    </row>
    <row r="19" spans="1:15" ht="15" customHeight="1" thickBot="1">
      <c r="A19" s="270">
        <v>4</v>
      </c>
      <c r="B19" s="119">
        <f>VLOOKUP(A19,'пр.взв.'!B7:F22,2,FALSE)</f>
        <v>0</v>
      </c>
      <c r="C19" s="272">
        <f>VLOOKUP(A19,'пр.взв.'!B7:F22,3,FALSE)</f>
        <v>0</v>
      </c>
      <c r="D19" s="120">
        <f>VLOOKUP(A19,'пр.взв.'!B7:F22,4,FALSE)</f>
        <v>0</v>
      </c>
      <c r="F19" s="2"/>
      <c r="G19" s="303"/>
      <c r="H19" s="2"/>
      <c r="K19" s="294"/>
      <c r="L19" s="122"/>
      <c r="M19" s="127"/>
      <c r="N19" s="128"/>
      <c r="O19" s="39"/>
    </row>
    <row r="20" spans="1:15" ht="15" customHeight="1">
      <c r="A20" s="271"/>
      <c r="B20" s="121">
        <f>'пр.взв.'!C14</f>
        <v>0</v>
      </c>
      <c r="C20" s="273"/>
      <c r="D20" s="121">
        <f>'пр.взв.'!E14</f>
        <v>0</v>
      </c>
      <c r="E20" s="304"/>
      <c r="F20" s="1"/>
      <c r="G20" s="30"/>
      <c r="H20" s="2"/>
      <c r="K20" s="295"/>
      <c r="L20" s="124"/>
      <c r="M20" s="125"/>
      <c r="N20" s="126"/>
      <c r="O20" s="39"/>
    </row>
    <row r="21" spans="1:15" ht="15" customHeight="1" thickBot="1">
      <c r="A21" s="274">
        <v>8</v>
      </c>
      <c r="B21" s="116">
        <f>VLOOKUP(A21,'пр.взв.'!B7:F22,2,FALSE)</f>
        <v>0</v>
      </c>
      <c r="C21" s="276">
        <f>VLOOKUP(A21,'пр.взв.'!B7:F22,3,FALSE)</f>
        <v>0</v>
      </c>
      <c r="D21" s="117">
        <f>VLOOKUP(A21,'пр.взв.'!B7:F22,4,FALSE)</f>
        <v>0</v>
      </c>
      <c r="E21" s="305"/>
      <c r="G21" s="2"/>
      <c r="H21" s="2"/>
      <c r="N21" s="39"/>
      <c r="O21" s="39"/>
    </row>
    <row r="22" spans="1:15" ht="15" customHeight="1" thickBot="1">
      <c r="A22" s="275"/>
      <c r="B22" s="118">
        <f>'пр.взв.'!C22</f>
        <v>0</v>
      </c>
      <c r="C22" s="277"/>
      <c r="D22" s="118">
        <f>'пр.взв.'!E22</f>
        <v>0</v>
      </c>
      <c r="G22" s="2"/>
      <c r="H22" s="2"/>
      <c r="N22" s="39"/>
      <c r="O22" s="39"/>
    </row>
    <row r="23" spans="1:8" ht="45" customHeight="1">
      <c r="A23" s="306"/>
      <c r="B23" s="306"/>
      <c r="C23" s="306"/>
      <c r="D23" s="306"/>
      <c r="E23" s="306"/>
      <c r="F23" s="306"/>
      <c r="G23" s="306"/>
      <c r="H23" s="306"/>
    </row>
    <row r="24" spans="3:11" ht="37.5" customHeight="1">
      <c r="C24" s="44" t="s">
        <v>1</v>
      </c>
      <c r="F24" s="129"/>
      <c r="G24" s="12"/>
      <c r="H24" s="12"/>
      <c r="I24" s="12"/>
      <c r="J24" s="12"/>
      <c r="K24" s="12"/>
    </row>
    <row r="25" spans="6:11" ht="12.75" customHeight="1">
      <c r="F25" s="12"/>
      <c r="G25" s="12"/>
      <c r="H25" s="12"/>
      <c r="I25" s="12"/>
      <c r="J25" s="12"/>
      <c r="K25" s="12"/>
    </row>
    <row r="26" spans="1:11" ht="13.5" customHeight="1">
      <c r="A26" s="285"/>
      <c r="B26" s="2"/>
      <c r="F26" s="284"/>
      <c r="G26" s="12"/>
      <c r="H26" s="12"/>
      <c r="I26" s="12"/>
      <c r="J26" s="12"/>
      <c r="K26" s="12"/>
    </row>
    <row r="27" spans="1:11" ht="12.75" customHeight="1" thickBot="1">
      <c r="A27" s="285"/>
      <c r="B27" s="2"/>
      <c r="F27" s="284"/>
      <c r="G27" s="12"/>
      <c r="H27" s="12"/>
      <c r="I27" s="12"/>
      <c r="J27" s="12"/>
      <c r="K27" s="12"/>
    </row>
    <row r="28" spans="1:11" ht="15.75" customHeight="1">
      <c r="A28" s="2"/>
      <c r="B28" s="2"/>
      <c r="C28" s="286">
        <v>1</v>
      </c>
      <c r="F28" s="12"/>
      <c r="G28" s="12"/>
      <c r="H28" s="12"/>
      <c r="I28" s="12"/>
      <c r="J28" s="301"/>
      <c r="K28" s="301"/>
    </row>
    <row r="29" spans="1:11" ht="12.75" customHeight="1" thickBot="1">
      <c r="A29" s="2"/>
      <c r="B29" s="2"/>
      <c r="C29" s="287"/>
      <c r="F29" s="12"/>
      <c r="G29" s="12"/>
      <c r="H29" s="12"/>
      <c r="I29" s="12"/>
      <c r="J29" s="301"/>
      <c r="K29" s="301"/>
    </row>
    <row r="30" spans="1:11" ht="13.5" customHeight="1">
      <c r="A30" s="285"/>
      <c r="B30" s="2"/>
      <c r="F30" s="284"/>
      <c r="G30" s="12"/>
      <c r="H30" s="12"/>
      <c r="I30" s="12"/>
      <c r="J30" s="12"/>
      <c r="K30" s="12"/>
    </row>
    <row r="31" spans="1:11" ht="12.75">
      <c r="A31" s="285"/>
      <c r="B31" s="2"/>
      <c r="F31" s="284"/>
      <c r="G31" s="12"/>
      <c r="H31" s="12"/>
      <c r="I31" s="12"/>
      <c r="J31" s="12"/>
      <c r="K31" s="12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2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11" t="str">
        <f>'[1]реквизиты'!$A$9</f>
        <v>Гл. судья</v>
      </c>
      <c r="B36" s="10"/>
      <c r="C36" s="10"/>
      <c r="D36" s="10"/>
      <c r="E36" s="2"/>
      <c r="F36" s="81"/>
      <c r="G36" s="2"/>
      <c r="H36" s="83" t="str">
        <f>'[1]реквизиты'!$I$8</f>
        <v>В. Бухвал </v>
      </c>
      <c r="I36" s="110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5">
      <c r="C38" s="2"/>
      <c r="D38" s="2"/>
      <c r="E38" s="2"/>
      <c r="F38" s="2"/>
      <c r="H38" s="82"/>
    </row>
    <row r="39" spans="3:8" ht="15">
      <c r="C39" s="2"/>
      <c r="D39" s="2"/>
      <c r="E39" s="2"/>
      <c r="F39" s="2"/>
      <c r="H39" s="82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2" t="str">
        <f>'[1]реквизиты'!$G$10</f>
        <v>N. Glushkova</v>
      </c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2011-04-16T17:10:24Z</cp:lastPrinted>
  <dcterms:created xsi:type="dcterms:W3CDTF">1996-10-08T23:32:33Z</dcterms:created>
  <dcterms:modified xsi:type="dcterms:W3CDTF">2011-04-16T19:45:01Z</dcterms:modified>
  <cp:category/>
  <cp:version/>
  <cp:contentType/>
  <cp:contentStatus/>
</cp:coreProperties>
</file>